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Vides aizsardzība_aakreditācija 2024\ABSP Vides zinātne pielikumi\"/>
    </mc:Choice>
  </mc:AlternateContent>
  <xr:revisionPtr revIDLastSave="0" documentId="13_ncr:1_{98A0BA94-86B4-4596-92ED-847E40BE42BF}" xr6:coauthVersionLast="36" xr6:coauthVersionMax="36" xr10:uidLastSave="{00000000-0000-0000-0000-000000000000}"/>
  <bookViews>
    <workbookView xWindow="-120" yWindow="-120" windowWidth="29040" windowHeight="15840" xr2:uid="{C3DB2FBF-9BC0-4526-9EDE-3655E3807B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63" i="1"/>
  <c r="G51" i="1"/>
  <c r="G4" i="1"/>
  <c r="G75" i="1"/>
  <c r="H59" i="1"/>
  <c r="H81" i="1"/>
  <c r="H82" i="1"/>
  <c r="H80" i="1"/>
  <c r="H77" i="1"/>
  <c r="H78" i="1"/>
  <c r="H76" i="1"/>
  <c r="H75" i="1" s="1"/>
  <c r="H73" i="1"/>
  <c r="H61" i="1"/>
  <c r="H72" i="1"/>
  <c r="H71" i="1"/>
  <c r="H70" i="1"/>
  <c r="H65" i="1"/>
  <c r="H66" i="1"/>
  <c r="H67" i="1"/>
  <c r="H68" i="1"/>
  <c r="H64" i="1"/>
  <c r="H58" i="1"/>
  <c r="H57" i="1"/>
  <c r="H60" i="1"/>
  <c r="H53" i="1"/>
  <c r="H54" i="1"/>
  <c r="H55" i="1"/>
  <c r="H52" i="1"/>
  <c r="H48" i="1"/>
  <c r="H49" i="1"/>
  <c r="H47" i="1"/>
  <c r="H43" i="1"/>
  <c r="H44" i="1"/>
  <c r="H45" i="1"/>
  <c r="H42" i="1"/>
  <c r="H37" i="1"/>
  <c r="H38" i="1"/>
  <c r="H39" i="1"/>
  <c r="H36" i="1"/>
  <c r="H26" i="1"/>
  <c r="H30" i="1"/>
  <c r="H31" i="1"/>
  <c r="H32" i="1"/>
  <c r="H33" i="1"/>
  <c r="H29" i="1"/>
  <c r="H24" i="1"/>
  <c r="H25" i="1"/>
  <c r="H23" i="1"/>
  <c r="H16" i="1"/>
  <c r="H17" i="1"/>
  <c r="H18" i="1"/>
  <c r="H15" i="1"/>
  <c r="I15" i="1"/>
  <c r="G22" i="1"/>
  <c r="G56" i="1"/>
  <c r="G6" i="1"/>
  <c r="G14" i="1"/>
  <c r="I32" i="1"/>
  <c r="H28" i="1" l="1"/>
  <c r="H51" i="1"/>
  <c r="H63" i="1"/>
  <c r="H22" i="1"/>
  <c r="H79" i="1"/>
  <c r="H74" i="1" s="1"/>
  <c r="H4" i="1"/>
  <c r="H46" i="1"/>
  <c r="H35" i="1"/>
  <c r="H41" i="1"/>
  <c r="H14" i="1"/>
  <c r="G13" i="1"/>
  <c r="H6" i="1"/>
  <c r="H69" i="1"/>
  <c r="H56" i="1"/>
  <c r="I73" i="1"/>
  <c r="I57" i="1"/>
  <c r="H62" i="1" l="1"/>
  <c r="H40" i="1"/>
  <c r="H13" i="1"/>
  <c r="H3" i="1"/>
  <c r="H5" i="1"/>
  <c r="H50" i="1"/>
  <c r="G79" i="1"/>
  <c r="G74" i="1" s="1"/>
  <c r="G69" i="1"/>
  <c r="G62" i="1" s="1"/>
  <c r="G41" i="1"/>
  <c r="G3" i="1" s="1"/>
  <c r="G46" i="1"/>
  <c r="G35" i="1"/>
  <c r="I16" i="1"/>
  <c r="I17" i="1"/>
  <c r="I23" i="1"/>
  <c r="I24" i="1"/>
  <c r="I25" i="1"/>
  <c r="I26" i="1"/>
  <c r="I29" i="1"/>
  <c r="I30" i="1"/>
  <c r="I31" i="1"/>
  <c r="I33" i="1"/>
  <c r="I36" i="1"/>
  <c r="I37" i="1"/>
  <c r="I38" i="1"/>
  <c r="I39" i="1"/>
  <c r="I42" i="1"/>
  <c r="I43" i="1"/>
  <c r="I44" i="1"/>
  <c r="I45" i="1"/>
  <c r="I47" i="1"/>
  <c r="I48" i="1"/>
  <c r="I49" i="1"/>
  <c r="I52" i="1"/>
  <c r="I53" i="1"/>
  <c r="I54" i="1"/>
  <c r="I55" i="1"/>
  <c r="I58" i="1"/>
  <c r="I59" i="1"/>
  <c r="I61" i="1"/>
  <c r="I64" i="1"/>
  <c r="I65" i="1"/>
  <c r="I66" i="1"/>
  <c r="I67" i="1"/>
  <c r="I68" i="1"/>
  <c r="I70" i="1"/>
  <c r="I71" i="1"/>
  <c r="I76" i="1"/>
  <c r="I77" i="1"/>
  <c r="I78" i="1"/>
  <c r="I80" i="1"/>
  <c r="I81" i="1"/>
  <c r="I82" i="1"/>
  <c r="G5" i="1" l="1"/>
  <c r="G40" i="1"/>
  <c r="G50" i="1"/>
  <c r="G27" i="1"/>
  <c r="H27" i="1" s="1"/>
  <c r="H2" i="1" s="1"/>
  <c r="G2" i="1" l="1"/>
</calcChain>
</file>

<file path=xl/sharedStrings.xml><?xml version="1.0" encoding="utf-8"?>
<sst xmlns="http://schemas.openxmlformats.org/spreadsheetml/2006/main" count="330" uniqueCount="189">
  <si>
    <t>Pārbaudījuma</t>
  </si>
  <si>
    <t>Kursa</t>
  </si>
  <si>
    <t>Studiju kursu</t>
  </si>
  <si>
    <t>1. studiju gads</t>
  </si>
  <si>
    <t>2. studiju gads</t>
  </si>
  <si>
    <t>3. studiju gads</t>
  </si>
  <si>
    <t>Studiju kursu nosaukumi</t>
  </si>
  <si>
    <t>forma</t>
  </si>
  <si>
    <t>kontaktstundu</t>
  </si>
  <si>
    <t>1.sem.</t>
  </si>
  <si>
    <t>2.sem.</t>
  </si>
  <si>
    <t>3.sem.</t>
  </si>
  <si>
    <t>4.sem.</t>
  </si>
  <si>
    <t>5.sem.</t>
  </si>
  <si>
    <t>6.sem.</t>
  </si>
  <si>
    <t>kods</t>
  </si>
  <si>
    <t>eksā-</t>
  </si>
  <si>
    <t xml:space="preserve">dif. </t>
  </si>
  <si>
    <t>skaits</t>
  </si>
  <si>
    <t>16 ned.</t>
  </si>
  <si>
    <t>meni</t>
  </si>
  <si>
    <t>iesk.</t>
  </si>
  <si>
    <t>lekc.</t>
  </si>
  <si>
    <t>lab.d.</t>
  </si>
  <si>
    <t xml:space="preserve">1.studiju gads, 1. semestris </t>
  </si>
  <si>
    <t>Vides zinātne</t>
  </si>
  <si>
    <t>eks.</t>
  </si>
  <si>
    <t>-</t>
  </si>
  <si>
    <t>Vispārīgā ekoloģija</t>
  </si>
  <si>
    <t>Vispārīgā un neorganiskā ķīmija</t>
  </si>
  <si>
    <t>dif. iesk.</t>
  </si>
  <si>
    <t>Ģeol1004</t>
  </si>
  <si>
    <t>Vispārīgā ģeoloģija</t>
  </si>
  <si>
    <t>Mate1090</t>
  </si>
  <si>
    <t>Matemātiskās metodes dabaszinātnēs</t>
  </si>
  <si>
    <t xml:space="preserve"> </t>
  </si>
  <si>
    <t>Fizi1014</t>
  </si>
  <si>
    <t>Vispārīgā fizika</t>
  </si>
  <si>
    <t xml:space="preserve">1.studiju gads, 2. semestris </t>
  </si>
  <si>
    <t>Ķīmi1004</t>
  </si>
  <si>
    <t>Organiskā ķīmija</t>
  </si>
  <si>
    <t>VidZ1009</t>
  </si>
  <si>
    <t>Lauka kurss vides zinātnē: ĪADT kompleksā izpēte</t>
  </si>
  <si>
    <t xml:space="preserve">2.studiju gads, 3. semestris </t>
  </si>
  <si>
    <t>A daļa [KP: 14]</t>
  </si>
  <si>
    <t>Ģeog2009</t>
  </si>
  <si>
    <t>Ģeogrāfiskās informācijas sistēmas</t>
  </si>
  <si>
    <t>VidZ2004</t>
  </si>
  <si>
    <t>Vides ķīmija</t>
  </si>
  <si>
    <t xml:space="preserve">Pētījumu metodoloģija vides zinātnē </t>
  </si>
  <si>
    <t>VidZ2020</t>
  </si>
  <si>
    <t>Vides monitorings un tā metodes</t>
  </si>
  <si>
    <t>2.studiju gads, 4. semestris</t>
  </si>
  <si>
    <t>Studiju darbs vides zinātnē</t>
  </si>
  <si>
    <t>VidZ1010</t>
  </si>
  <si>
    <t>Lauka kurss vides zinātnē: vides monitorings</t>
  </si>
  <si>
    <t>VidZ2015</t>
  </si>
  <si>
    <t>Atkritumu apsaimniekošana</t>
  </si>
  <si>
    <t>Hidroloģija</t>
  </si>
  <si>
    <t>Biol2012</t>
  </si>
  <si>
    <t>Mikrobioloģija</t>
  </si>
  <si>
    <t xml:space="preserve">3.studiju gads, 5. semestris </t>
  </si>
  <si>
    <t>A daļa [KP: 12]</t>
  </si>
  <si>
    <t>Ķīmi3001</t>
  </si>
  <si>
    <t>Vides piesārņojums un tā analīzes metodes</t>
  </si>
  <si>
    <t>VidZ3029</t>
  </si>
  <si>
    <t>Vides politika un pārvalde</t>
  </si>
  <si>
    <t>VidZ3014</t>
  </si>
  <si>
    <t>Vides tiesības un likumdošana</t>
  </si>
  <si>
    <t>Ģeog3003</t>
  </si>
  <si>
    <t>Ģeotelpiskās analīzes metodes vides zinātnē</t>
  </si>
  <si>
    <t>Bakalaura darba vides zinātnē izstrāde I</t>
  </si>
  <si>
    <t>Ģeog3002</t>
  </si>
  <si>
    <t>Latvijas ģeogrāfija</t>
  </si>
  <si>
    <t>Biol2025</t>
  </si>
  <si>
    <t>Lauksaimniecības ekoloģija</t>
  </si>
  <si>
    <t>3.studiju gads, 6. semestris</t>
  </si>
  <si>
    <t>VidZ2021</t>
  </si>
  <si>
    <t>Ietekmes uz vidi novērtējums un riska analīze</t>
  </si>
  <si>
    <t>Ekotoksikoloģija</t>
  </si>
  <si>
    <t>Bakalaura darba vides zinātnē izstrāde II</t>
  </si>
  <si>
    <t>VidZ3020</t>
  </si>
  <si>
    <t>Vides ekonomika</t>
  </si>
  <si>
    <t>VidZ3004</t>
  </si>
  <si>
    <t>Kopā:</t>
  </si>
  <si>
    <t xml:space="preserve"> ierobežotās izvēles daļa (B daļa):</t>
  </si>
  <si>
    <t xml:space="preserve"> izvēles daļa (C daļa):</t>
  </si>
  <si>
    <t>B daļa [piedāvātajos kursos jāsaņem KP: 8]</t>
  </si>
  <si>
    <t>Vides ģeomorfoloģija</t>
  </si>
  <si>
    <t>Dabas daudzveidība un aizsardzība</t>
  </si>
  <si>
    <t>8 ned.</t>
  </si>
  <si>
    <t>Zemes sistēmas</t>
  </si>
  <si>
    <t>Atmosfēra un klimata mainība</t>
  </si>
  <si>
    <t>Baltijas jūras reģiona vide un aizsardzība</t>
  </si>
  <si>
    <t>Dabas resursu pārvaldība</t>
  </si>
  <si>
    <t>C daļa [piedāvātajos kursos jāsaņem KP: 2]</t>
  </si>
  <si>
    <t>B daļa [piedāvātajos kursos jāsaņem KP: 6]</t>
  </si>
  <si>
    <t>Digitālā kartogrāfija vides zinātnē</t>
  </si>
  <si>
    <t>Lauka metodes vides zinātnē</t>
  </si>
  <si>
    <t>Ievads vides tālizpētē</t>
  </si>
  <si>
    <t>Ilgtspējīgas attīstības koncepcija</t>
  </si>
  <si>
    <t>Ievads vides tehnoloģijās</t>
  </si>
  <si>
    <t>Pedosfēra un augšņu saglabāšana</t>
  </si>
  <si>
    <t>VidZ1044</t>
  </si>
  <si>
    <t>Angļu valoda vides zinātnē</t>
  </si>
  <si>
    <t>eks</t>
  </si>
  <si>
    <t>prakt.</t>
  </si>
  <si>
    <t xml:space="preserve">MK Noteikumos Nr. 240 nav definēts   </t>
  </si>
  <si>
    <t>VidZ1049</t>
  </si>
  <si>
    <t>VidZ1046</t>
  </si>
  <si>
    <t>Civilā un darba aizsardzība</t>
  </si>
  <si>
    <t>JurZ4015 Civilā aizsardzība [plūsmas lekcija] 1KP</t>
  </si>
  <si>
    <t>VidZ1047 Darba aizsardzība [kopā ar BSP Kīmija] 1 KP</t>
  </si>
  <si>
    <t>Biol1094</t>
  </si>
  <si>
    <t>VidZ1045</t>
  </si>
  <si>
    <t>VidZ1051</t>
  </si>
  <si>
    <t>VidZ1048</t>
  </si>
  <si>
    <t>Ainavu ekoloģija</t>
  </si>
  <si>
    <t>Ģeog1012</t>
  </si>
  <si>
    <t>Ģeog1013</t>
  </si>
  <si>
    <t>VidZ1050</t>
  </si>
  <si>
    <t>Ģeog2014</t>
  </si>
  <si>
    <t>Ģeol1005</t>
  </si>
  <si>
    <t>VidZ2024</t>
  </si>
  <si>
    <t xml:space="preserve"> KP</t>
  </si>
  <si>
    <t xml:space="preserve">kopējais </t>
  </si>
  <si>
    <t xml:space="preserve">lekcijas </t>
  </si>
  <si>
    <t xml:space="preserve">LD vai PD </t>
  </si>
  <si>
    <t xml:space="preserve">semināri </t>
  </si>
  <si>
    <t>doc. D. Gruberts</t>
  </si>
  <si>
    <t>doc. I. Trofimovs</t>
  </si>
  <si>
    <t>lekt. A. Pučkins</t>
  </si>
  <si>
    <t>asoc.prof. J. Soms</t>
  </si>
  <si>
    <t>doc. J. Kirilova</t>
  </si>
  <si>
    <t>vieslekt. I. Matisovs</t>
  </si>
  <si>
    <t>VidZ2027</t>
  </si>
  <si>
    <t>Ģeog2016</t>
  </si>
  <si>
    <t>asoc. prof. J. Soms</t>
  </si>
  <si>
    <t>doc. S. Rutkovska; vieslekt. I. Matisovs</t>
  </si>
  <si>
    <t>pētn. J. Paidere</t>
  </si>
  <si>
    <t>VidZ2025</t>
  </si>
  <si>
    <t>VidZ2026</t>
  </si>
  <si>
    <t>VidZ2028</t>
  </si>
  <si>
    <t>Ģeog2015</t>
  </si>
  <si>
    <t>lekt. D. Lazdāns</t>
  </si>
  <si>
    <t>asoc.prof. J. Soms; doc. S. Rutkovska; vielsekt. I. Matisovs</t>
  </si>
  <si>
    <t>vielsekt. I. Matisovs</t>
  </si>
  <si>
    <t>VidZ3032</t>
  </si>
  <si>
    <t>doc. D. Gruberts; pētn. J. Paidere; asoc.prof. J. Soms</t>
  </si>
  <si>
    <t>VidZ3036</t>
  </si>
  <si>
    <t>VidZ3035</t>
  </si>
  <si>
    <t>VidZ3034</t>
  </si>
  <si>
    <t>VidZ3033</t>
  </si>
  <si>
    <t>Docētājs</t>
  </si>
  <si>
    <t>asoc.prof. J. Soms; vieslekt. M. Nitcis</t>
  </si>
  <si>
    <t>asoc. prof. S. Osipovs; doc. J. Kirilova</t>
  </si>
  <si>
    <t>doc. J. Kirilova; asoc. prof. S. Osipovs</t>
  </si>
  <si>
    <t>prof. A. Škute.; vad.pētn. M. Pupiņš</t>
  </si>
  <si>
    <t>doc. D. Ozola</t>
  </si>
  <si>
    <t>viesprof. V. Kirsanovs; lekt. I. Pučkina</t>
  </si>
  <si>
    <t>prof. I. Kokina</t>
  </si>
  <si>
    <t>doc. D. Gruberts; asoc.prof. J. Soms; doc. S. Rutkovska; lekt. I. Pučkina; lekt. D. Lazdāns ; doc. R. Moisejevs; pētn. J. Paidere</t>
  </si>
  <si>
    <t>vieslekt. M. Nitcis; lekt. D. Lazdāns</t>
  </si>
  <si>
    <t>asoc.prof. A. Sondore</t>
  </si>
  <si>
    <t>asoc. prof. S. Osipovs; vieslekt. A. Zaičenko</t>
  </si>
  <si>
    <t>Saldūdeņu ekoloģija</t>
  </si>
  <si>
    <t>doc. D. Gruberts; asoc. prof. J. Soms; lekt. D. Lazdāns; pētn. J. Paidere</t>
  </si>
  <si>
    <t>obligātā daļa (A daļa):</t>
  </si>
  <si>
    <t>ECTS</t>
  </si>
  <si>
    <t>KP</t>
  </si>
  <si>
    <t>doc. J. Sniķeris; viesasit. V. Mizers</t>
  </si>
  <si>
    <t>asoc.prof. J. Soms; doc. D. Gruberts; prof. A. Škute; doc. R. Moisejevs</t>
  </si>
  <si>
    <t>darba zinātniskais vadītājs</t>
  </si>
  <si>
    <t>Bakalaura darbs vides zinātnē DP (GALA PĀRBAUDĪJUMS)</t>
  </si>
  <si>
    <t>ne mazāk kā 20 (30 ECTS) kredītpunktu</t>
  </si>
  <si>
    <t>bakalaura darba izstrāde</t>
  </si>
  <si>
    <t>ne mazāk kā 10 (15 ECTS) kredītpunktu</t>
  </si>
  <si>
    <t>ne mazāk kā 40 (60 ECTS) kredītpunktu</t>
  </si>
  <si>
    <t>Biol2049</t>
  </si>
  <si>
    <t>Valo1336</t>
  </si>
  <si>
    <t>DU Latviešu valodas katedra</t>
  </si>
  <si>
    <t>Valo1339</t>
  </si>
  <si>
    <t>*</t>
  </si>
  <si>
    <t>Tikai ārvalstu studējošajiem – latviešu valodas studiju kurss saskaņā ar Augstskolu likuma 56. panta 7.daļu</t>
  </si>
  <si>
    <r>
      <t>Latviešu valoda ārvalstniekiem II</t>
    </r>
    <r>
      <rPr>
        <b/>
        <sz val="10"/>
        <rFont val="Calibri"/>
        <family val="2"/>
        <scheme val="minor"/>
      </rPr>
      <t xml:space="preserve"> *</t>
    </r>
  </si>
  <si>
    <r>
      <t xml:space="preserve">Latviešu valoda ārvalstniekiem I </t>
    </r>
    <r>
      <rPr>
        <b/>
        <sz val="10"/>
        <rFont val="Calibri"/>
        <family val="2"/>
        <scheme val="minor"/>
      </rPr>
      <t>*</t>
    </r>
  </si>
  <si>
    <t>Izvēles kursa docētāji</t>
  </si>
  <si>
    <t>ABSP "Vides zinātne"(43850) pilna laika studijas</t>
  </si>
  <si>
    <t>Brīvās izvēles kurss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</si>
</sst>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2"/>
      <color theme="1"/>
      <name val="Calibri"/>
      <family val="2"/>
      <charset val="186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00CC"/>
      <name val="Calibri"/>
      <family val="2"/>
      <scheme val="minor"/>
    </font>
    <font>
      <sz val="10"/>
      <color rgb="FF0000CC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0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rgb="FF0563C1"/>
      <name val="Calibri"/>
      <family val="2"/>
      <charset val="186"/>
      <scheme val="minor"/>
    </font>
    <font>
      <u/>
      <sz val="11"/>
      <color rgb="FF954F72"/>
      <name val="Calibri"/>
      <family val="2"/>
      <charset val="186"/>
      <scheme val="minor"/>
    </font>
    <font>
      <sz val="10"/>
      <color rgb="FF0000FF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2"/>
      <color rgb="FFFF000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0000CC"/>
      <name val="Calibri"/>
      <family val="2"/>
      <charset val="186"/>
      <scheme val="minor"/>
    </font>
    <font>
      <sz val="8"/>
      <color rgb="FF0000CC"/>
      <name val="Calibri"/>
      <family val="2"/>
      <scheme val="minor"/>
    </font>
    <font>
      <sz val="11"/>
      <color theme="1"/>
      <name val="Aptos"/>
      <family val="2"/>
    </font>
    <font>
      <b/>
      <sz val="10"/>
      <name val="Calibri"/>
      <family val="2"/>
      <scheme val="minor"/>
    </font>
    <font>
      <i/>
      <sz val="10"/>
      <color rgb="FFFF0000"/>
      <name val="Calibri"/>
      <family val="2"/>
      <charset val="186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F8CF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33"/>
        <bgColor indexed="64"/>
      </patternFill>
    </fill>
    <fill>
      <patternFill patternType="solid">
        <fgColor rgb="FFCCECFF"/>
        <bgColor indexed="64"/>
      </patternFill>
    </fill>
  </fills>
  <borders count="1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43" applyNumberFormat="0" applyFill="0" applyAlignment="0" applyProtection="0"/>
    <xf numFmtId="0" fontId="18" fillId="0" borderId="44" applyNumberFormat="0" applyFill="0" applyAlignment="0" applyProtection="0"/>
    <xf numFmtId="0" fontId="19" fillId="0" borderId="4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46" applyNumberFormat="0" applyAlignment="0" applyProtection="0"/>
    <xf numFmtId="0" fontId="26" fillId="14" borderId="47" applyNumberFormat="0" applyAlignment="0" applyProtection="0"/>
    <xf numFmtId="0" fontId="27" fillId="14" borderId="46" applyNumberFormat="0" applyAlignment="0" applyProtection="0"/>
    <xf numFmtId="0" fontId="28" fillId="0" borderId="48" applyNumberFormat="0" applyFill="0" applyAlignment="0" applyProtection="0"/>
    <xf numFmtId="0" fontId="29" fillId="15" borderId="49" applyNumberFormat="0" applyAlignment="0" applyProtection="0"/>
    <xf numFmtId="0" fontId="30" fillId="0" borderId="0" applyNumberFormat="0" applyFill="0" applyBorder="0" applyAlignment="0" applyProtection="0"/>
    <xf numFmtId="0" fontId="21" fillId="16" borderId="50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51" applyNumberFormat="0" applyFill="0" applyAlignment="0" applyProtection="0"/>
    <xf numFmtId="0" fontId="33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33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33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33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33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33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10" xfId="0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9" fillId="0" borderId="0" xfId="0" applyFont="1"/>
    <xf numFmtId="0" fontId="9" fillId="0" borderId="3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2" fillId="0" borderId="0" xfId="0" applyFont="1"/>
    <xf numFmtId="0" fontId="13" fillId="6" borderId="0" xfId="0" applyFont="1" applyFill="1" applyAlignment="1">
      <alignment horizontal="left"/>
    </xf>
    <xf numFmtId="0" fontId="14" fillId="7" borderId="0" xfId="0" applyFont="1" applyFill="1" applyAlignment="1">
      <alignment horizontal="left"/>
    </xf>
    <xf numFmtId="0" fontId="14" fillId="8" borderId="0" xfId="0" applyFont="1" applyFill="1" applyAlignment="1">
      <alignment horizontal="left"/>
    </xf>
    <xf numFmtId="0" fontId="14" fillId="9" borderId="0" xfId="0" applyFont="1" applyFill="1" applyAlignment="1">
      <alignment horizontal="left"/>
    </xf>
    <xf numFmtId="0" fontId="5" fillId="0" borderId="0" xfId="0" applyFont="1"/>
    <xf numFmtId="0" fontId="15" fillId="0" borderId="0" xfId="1"/>
    <xf numFmtId="0" fontId="2" fillId="0" borderId="32" xfId="0" applyFont="1" applyBorder="1" applyAlignment="1">
      <alignment horizontal="center" vertical="center" wrapText="1"/>
    </xf>
    <xf numFmtId="0" fontId="0" fillId="0" borderId="9" xfId="0" applyBorder="1"/>
    <xf numFmtId="0" fontId="1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7" fillId="0" borderId="61" xfId="0" applyFont="1" applyBorder="1" applyAlignment="1">
      <alignment vertical="center" wrapText="1"/>
    </xf>
    <xf numFmtId="0" fontId="9" fillId="0" borderId="6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0" fontId="8" fillId="0" borderId="69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1" fillId="3" borderId="70" xfId="0" applyFont="1" applyFill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0" fontId="2" fillId="0" borderId="62" xfId="0" applyFont="1" applyBorder="1" applyAlignment="1">
      <alignment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55" xfId="0" applyFont="1" applyFill="1" applyBorder="1" applyAlignment="1">
      <alignment horizontal="center" vertical="center" wrapText="1"/>
    </xf>
    <xf numFmtId="0" fontId="1" fillId="3" borderId="63" xfId="0" applyFont="1" applyFill="1" applyBorder="1" applyAlignment="1">
      <alignment horizontal="center" vertical="center" wrapText="1"/>
    </xf>
    <xf numFmtId="0" fontId="1" fillId="3" borderId="62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1" fillId="0" borderId="64" xfId="0" applyFont="1" applyBorder="1" applyAlignment="1">
      <alignment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2" fillId="4" borderId="57" xfId="0" applyFont="1" applyFill="1" applyBorder="1" applyAlignment="1">
      <alignment horizontal="center" vertical="center" wrapText="1"/>
    </xf>
    <xf numFmtId="0" fontId="2" fillId="4" borderId="63" xfId="0" applyFont="1" applyFill="1" applyBorder="1" applyAlignment="1">
      <alignment horizontal="center" vertical="center" wrapText="1"/>
    </xf>
    <xf numFmtId="0" fontId="2" fillId="4" borderId="64" xfId="0" applyFont="1" applyFill="1" applyBorder="1" applyAlignment="1">
      <alignment horizontal="center" vertical="center" wrapText="1"/>
    </xf>
    <xf numFmtId="0" fontId="2" fillId="4" borderId="69" xfId="0" applyFont="1" applyFill="1" applyBorder="1" applyAlignment="1">
      <alignment horizontal="center" vertical="center" wrapText="1"/>
    </xf>
    <xf numFmtId="0" fontId="2" fillId="4" borderId="70" xfId="0" applyFont="1" applyFill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79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1" fillId="3" borderId="82" xfId="0" applyFont="1" applyFill="1" applyBorder="1" applyAlignment="1">
      <alignment horizontal="center" vertical="center" wrapText="1"/>
    </xf>
    <xf numFmtId="0" fontId="1" fillId="3" borderId="83" xfId="0" applyFont="1" applyFill="1" applyBorder="1" applyAlignment="1">
      <alignment horizontal="center" vertical="center" wrapText="1"/>
    </xf>
    <xf numFmtId="0" fontId="1" fillId="3" borderId="76" xfId="0" applyFont="1" applyFill="1" applyBorder="1" applyAlignment="1">
      <alignment horizontal="center" vertical="center" wrapText="1"/>
    </xf>
    <xf numFmtId="0" fontId="1" fillId="3" borderId="81" xfId="0" applyFont="1" applyFill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0" fontId="2" fillId="0" borderId="85" xfId="0" applyFont="1" applyBorder="1" applyAlignment="1">
      <alignment horizontal="center" vertical="center" wrapText="1"/>
    </xf>
    <xf numFmtId="0" fontId="2" fillId="0" borderId="87" xfId="0" applyFont="1" applyBorder="1" applyAlignment="1">
      <alignment horizontal="center" vertic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0" fontId="1" fillId="3" borderId="88" xfId="0" applyFont="1" applyFill="1" applyBorder="1" applyAlignment="1">
      <alignment horizontal="center" vertical="center" wrapText="1"/>
    </xf>
    <xf numFmtId="0" fontId="1" fillId="3" borderId="79" xfId="0" applyFont="1" applyFill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9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3" xfId="0" applyFont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95" xfId="0" applyFont="1" applyFill="1" applyBorder="1" applyAlignment="1">
      <alignment horizontal="center" vertical="center" wrapText="1"/>
    </xf>
    <xf numFmtId="0" fontId="1" fillId="3" borderId="96" xfId="0" applyFont="1" applyFill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 wrapText="1"/>
    </xf>
    <xf numFmtId="0" fontId="2" fillId="0" borderId="94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3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30" xfId="0" applyFont="1" applyBorder="1" applyAlignment="1">
      <alignment vertical="center" wrapText="1"/>
    </xf>
    <xf numFmtId="0" fontId="36" fillId="0" borderId="54" xfId="0" applyFont="1" applyBorder="1" applyAlignment="1">
      <alignment vertical="center" wrapText="1"/>
    </xf>
    <xf numFmtId="0" fontId="36" fillId="0" borderId="67" xfId="0" applyFont="1" applyBorder="1" applyAlignment="1">
      <alignment vertical="center" wrapText="1"/>
    </xf>
    <xf numFmtId="0" fontId="36" fillId="0" borderId="61" xfId="0" applyFont="1" applyBorder="1" applyAlignment="1">
      <alignment vertical="center" wrapText="1"/>
    </xf>
    <xf numFmtId="0" fontId="1" fillId="3" borderId="102" xfId="0" applyFont="1" applyFill="1" applyBorder="1" applyAlignment="1">
      <alignment horizontal="center" vertical="center" wrapText="1"/>
    </xf>
    <xf numFmtId="0" fontId="1" fillId="3" borderId="89" xfId="0" applyFont="1" applyFill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8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4" borderId="81" xfId="0" applyFont="1" applyFill="1" applyBorder="1" applyAlignment="1">
      <alignment horizontal="center" vertical="center" wrapText="1"/>
    </xf>
    <xf numFmtId="0" fontId="2" fillId="4" borderId="82" xfId="0" applyFont="1" applyFill="1" applyBorder="1" applyAlignment="1">
      <alignment horizontal="center" vertical="center" wrapText="1"/>
    </xf>
    <xf numFmtId="0" fontId="2" fillId="4" borderId="76" xfId="0" applyFont="1" applyFill="1" applyBorder="1" applyAlignment="1">
      <alignment horizontal="center" vertical="center" wrapText="1"/>
    </xf>
    <xf numFmtId="0" fontId="2" fillId="4" borderId="83" xfId="0" applyFont="1" applyFill="1" applyBorder="1" applyAlignment="1">
      <alignment horizontal="center" vertical="center" wrapText="1"/>
    </xf>
    <xf numFmtId="0" fontId="1" fillId="3" borderId="87" xfId="0" applyFont="1" applyFill="1" applyBorder="1" applyAlignment="1">
      <alignment horizontal="center" vertical="center" wrapText="1"/>
    </xf>
    <xf numFmtId="0" fontId="1" fillId="3" borderId="91" xfId="0" applyFont="1" applyFill="1" applyBorder="1" applyAlignment="1">
      <alignment horizontal="center" vertical="center" wrapText="1"/>
    </xf>
    <xf numFmtId="0" fontId="2" fillId="4" borderId="87" xfId="0" applyFont="1" applyFill="1" applyBorder="1" applyAlignment="1">
      <alignment horizontal="center" vertical="center" wrapText="1"/>
    </xf>
    <xf numFmtId="0" fontId="2" fillId="4" borderId="88" xfId="0" applyFont="1" applyFill="1" applyBorder="1" applyAlignment="1">
      <alignment horizontal="center" vertical="center" wrapText="1"/>
    </xf>
    <xf numFmtId="0" fontId="2" fillId="4" borderId="79" xfId="0" applyFont="1" applyFill="1" applyBorder="1" applyAlignment="1">
      <alignment horizontal="center" vertical="center" wrapText="1"/>
    </xf>
    <xf numFmtId="0" fontId="2" fillId="4" borderId="89" xfId="0" applyFont="1" applyFill="1" applyBorder="1" applyAlignment="1">
      <alignment horizontal="center" vertical="center" wrapText="1"/>
    </xf>
    <xf numFmtId="0" fontId="2" fillId="4" borderId="102" xfId="0" applyFont="1" applyFill="1" applyBorder="1" applyAlignment="1">
      <alignment horizontal="center" vertical="center" wrapText="1"/>
    </xf>
    <xf numFmtId="0" fontId="2" fillId="4" borderId="100" xfId="0" applyFont="1" applyFill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2" fillId="2" borderId="81" xfId="0" applyFont="1" applyFill="1" applyBorder="1" applyAlignment="1">
      <alignment horizontal="center" vertical="center" wrapText="1"/>
    </xf>
    <xf numFmtId="0" fontId="2" fillId="2" borderId="8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2" fillId="2" borderId="99" xfId="0" applyFont="1" applyFill="1" applyBorder="1" applyAlignment="1">
      <alignment horizontal="center" vertical="center" wrapText="1"/>
    </xf>
    <xf numFmtId="0" fontId="2" fillId="2" borderId="10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07" xfId="0" applyFont="1" applyFill="1" applyBorder="1" applyAlignment="1">
      <alignment horizontal="center" vertical="center" wrapText="1"/>
    </xf>
    <xf numFmtId="0" fontId="2" fillId="2" borderId="97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4" fillId="0" borderId="0" xfId="0" applyFont="1"/>
    <xf numFmtId="0" fontId="3" fillId="5" borderId="42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2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1" fillId="3" borderId="8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6" fillId="0" borderId="8" xfId="0" applyFont="1" applyBorder="1" applyAlignment="1">
      <alignment vertical="center" wrapText="1"/>
    </xf>
    <xf numFmtId="0" fontId="36" fillId="0" borderId="20" xfId="0" applyFont="1" applyBorder="1" applyAlignment="1">
      <alignment vertical="center" wrapText="1"/>
    </xf>
    <xf numFmtId="0" fontId="11" fillId="6" borderId="7" xfId="0" applyFont="1" applyFill="1" applyBorder="1" applyAlignment="1">
      <alignment horizontal="left" vertical="center" wrapText="1"/>
    </xf>
    <xf numFmtId="0" fontId="6" fillId="7" borderId="32" xfId="0" applyFont="1" applyFill="1" applyBorder="1" applyAlignment="1">
      <alignment horizontal="left" vertical="center" wrapText="1"/>
    </xf>
    <xf numFmtId="0" fontId="6" fillId="8" borderId="32" xfId="0" applyFont="1" applyFill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 wrapText="1"/>
    </xf>
    <xf numFmtId="0" fontId="11" fillId="6" borderId="115" xfId="0" applyFont="1" applyFill="1" applyBorder="1" applyAlignment="1">
      <alignment horizontal="left" vertical="center" wrapText="1"/>
    </xf>
    <xf numFmtId="0" fontId="6" fillId="7" borderId="30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 wrapText="1"/>
    </xf>
    <xf numFmtId="0" fontId="6" fillId="8" borderId="30" xfId="0" applyFont="1" applyFill="1" applyBorder="1" applyAlignment="1">
      <alignment horizontal="left" vertical="center" wrapText="1"/>
    </xf>
    <xf numFmtId="0" fontId="11" fillId="6" borderId="114" xfId="0" applyFont="1" applyFill="1" applyBorder="1" applyAlignment="1">
      <alignment horizontal="left" vertical="center" wrapText="1"/>
    </xf>
    <xf numFmtId="0" fontId="6" fillId="9" borderId="30" xfId="0" applyFont="1" applyFill="1" applyBorder="1" applyAlignment="1">
      <alignment horizontal="left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9" borderId="115" xfId="0" applyFont="1" applyFill="1" applyBorder="1" applyAlignment="1">
      <alignment horizontal="left" vertical="center" wrapText="1"/>
    </xf>
    <xf numFmtId="0" fontId="11" fillId="6" borderId="30" xfId="0" applyFont="1" applyFill="1" applyBorder="1" applyAlignment="1">
      <alignment horizontal="left" vertical="center" wrapText="1"/>
    </xf>
    <xf numFmtId="0" fontId="6" fillId="7" borderId="115" xfId="0" applyFont="1" applyFill="1" applyBorder="1" applyAlignment="1">
      <alignment horizontal="left" vertical="center" wrapText="1"/>
    </xf>
    <xf numFmtId="0" fontId="6" fillId="0" borderId="116" xfId="0" applyFont="1" applyBorder="1" applyAlignment="1">
      <alignment horizontal="center" vertical="center" wrapText="1"/>
    </xf>
    <xf numFmtId="0" fontId="8" fillId="0" borderId="117" xfId="0" applyFont="1" applyBorder="1" applyAlignment="1">
      <alignment horizontal="center" vertical="center" wrapText="1"/>
    </xf>
    <xf numFmtId="0" fontId="9" fillId="0" borderId="117" xfId="0" applyFont="1" applyBorder="1" applyAlignment="1">
      <alignment horizontal="center" vertical="center" wrapText="1"/>
    </xf>
    <xf numFmtId="0" fontId="9" fillId="0" borderId="118" xfId="0" applyFont="1" applyBorder="1" applyAlignment="1">
      <alignment horizontal="center" vertical="center" wrapText="1"/>
    </xf>
    <xf numFmtId="0" fontId="9" fillId="0" borderId="119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0" xfId="0" applyFont="1" applyBorder="1" applyAlignment="1">
      <alignment horizontal="center" vertical="center" wrapText="1"/>
    </xf>
    <xf numFmtId="0" fontId="2" fillId="4" borderId="117" xfId="0" applyFont="1" applyFill="1" applyBorder="1" applyAlignment="1">
      <alignment horizontal="center" vertical="center" wrapText="1"/>
    </xf>
    <xf numFmtId="0" fontId="2" fillId="4" borderId="120" xfId="0" applyFont="1" applyFill="1" applyBorder="1" applyAlignment="1">
      <alignment horizontal="center" vertical="center" wrapText="1"/>
    </xf>
    <xf numFmtId="0" fontId="1" fillId="3" borderId="117" xfId="0" applyFont="1" applyFill="1" applyBorder="1" applyAlignment="1">
      <alignment horizontal="center" vertical="center" wrapText="1"/>
    </xf>
    <xf numFmtId="0" fontId="39" fillId="0" borderId="0" xfId="0" applyFont="1"/>
    <xf numFmtId="0" fontId="7" fillId="0" borderId="71" xfId="0" applyFont="1" applyBorder="1" applyAlignment="1">
      <alignment horizontal="center" vertical="center" wrapText="1"/>
    </xf>
    <xf numFmtId="0" fontId="7" fillId="0" borderId="118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1" fillId="6" borderId="10" xfId="0" applyFont="1" applyFill="1" applyBorder="1" applyAlignment="1">
      <alignment horizontal="left" vertical="center" wrapText="1"/>
    </xf>
    <xf numFmtId="0" fontId="6" fillId="7" borderId="10" xfId="0" applyFont="1" applyFill="1" applyBorder="1" applyAlignment="1">
      <alignment horizontal="left" vertical="center" wrapText="1"/>
    </xf>
    <xf numFmtId="0" fontId="6" fillId="0" borderId="67" xfId="0" applyFont="1" applyBorder="1" applyAlignment="1">
      <alignment horizontal="center" vertical="center" wrapText="1"/>
    </xf>
    <xf numFmtId="0" fontId="8" fillId="2" borderId="122" xfId="0" applyFont="1" applyFill="1" applyBorder="1" applyAlignment="1">
      <alignment horizontal="center" vertical="center" wrapText="1"/>
    </xf>
    <xf numFmtId="0" fontId="8" fillId="0" borderId="1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8" borderId="115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40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vertical="center" wrapText="1"/>
    </xf>
    <xf numFmtId="0" fontId="10" fillId="0" borderId="55" xfId="0" applyFont="1" applyBorder="1" applyAlignment="1">
      <alignment vertical="center" wrapText="1"/>
    </xf>
    <xf numFmtId="0" fontId="43" fillId="0" borderId="67" xfId="0" applyFont="1" applyBorder="1" applyAlignment="1">
      <alignment horizontal="center" vertical="center" wrapText="1"/>
    </xf>
    <xf numFmtId="0" fontId="2" fillId="0" borderId="68" xfId="0" applyFont="1" applyBorder="1" applyAlignment="1">
      <alignment vertical="center" wrapText="1"/>
    </xf>
    <xf numFmtId="0" fontId="43" fillId="0" borderId="61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10" fillId="0" borderId="32" xfId="0" applyFont="1" applyBorder="1" applyAlignment="1">
      <alignment vertical="center" wrapText="1"/>
    </xf>
    <xf numFmtId="0" fontId="2" fillId="0" borderId="55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43" fillId="0" borderId="54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37" fillId="0" borderId="54" xfId="0" applyFont="1" applyBorder="1" applyAlignment="1">
      <alignment horizontal="center" vertical="center" wrapText="1"/>
    </xf>
    <xf numFmtId="0" fontId="38" fillId="0" borderId="6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67" xfId="0" applyFont="1" applyBorder="1" applyAlignment="1">
      <alignment vertical="center" wrapText="1"/>
    </xf>
    <xf numFmtId="0" fontId="40" fillId="0" borderId="30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124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121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25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121" xfId="0" applyFont="1" applyBorder="1" applyAlignment="1">
      <alignment horizontal="center" vertical="center" wrapText="1"/>
    </xf>
    <xf numFmtId="0" fontId="6" fillId="0" borderId="124" xfId="0" applyFont="1" applyBorder="1" applyAlignment="1">
      <alignment horizontal="center" vertical="center" wrapText="1"/>
    </xf>
    <xf numFmtId="0" fontId="14" fillId="42" borderId="0" xfId="0" applyFont="1" applyFill="1" applyAlignment="1">
      <alignment horizontal="left"/>
    </xf>
    <xf numFmtId="0" fontId="3" fillId="42" borderId="30" xfId="0" applyFont="1" applyFill="1" applyBorder="1" applyAlignment="1">
      <alignment horizontal="center" vertical="center" wrapText="1"/>
    </xf>
    <xf numFmtId="0" fontId="6" fillId="42" borderId="116" xfId="0" applyFont="1" applyFill="1" applyBorder="1" applyAlignment="1">
      <alignment horizontal="center" vertical="center" wrapText="1"/>
    </xf>
    <xf numFmtId="0" fontId="6" fillId="42" borderId="121" xfId="0" applyFont="1" applyFill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2" fillId="0" borderId="61" xfId="0" applyFont="1" applyBorder="1" applyAlignment="1">
      <alignment horizontal="center" vertical="center" wrapText="1"/>
    </xf>
    <xf numFmtId="0" fontId="10" fillId="0" borderId="62" xfId="0" applyFont="1" applyBorder="1" applyAlignment="1">
      <alignment vertical="center" wrapText="1"/>
    </xf>
    <xf numFmtId="0" fontId="42" fillId="0" borderId="67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10" fillId="0" borderId="68" xfId="0" applyFont="1" applyBorder="1" applyAlignment="1">
      <alignment vertical="center" wrapText="1"/>
    </xf>
    <xf numFmtId="0" fontId="42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43" fillId="0" borderId="30" xfId="0" applyFont="1" applyBorder="1" applyAlignment="1">
      <alignment horizontal="center" vertical="center" wrapText="1"/>
    </xf>
    <xf numFmtId="0" fontId="40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vertical="center" wrapText="1"/>
    </xf>
    <xf numFmtId="0" fontId="40" fillId="0" borderId="67" xfId="0" applyFont="1" applyBorder="1" applyAlignment="1">
      <alignment horizontal="center" vertical="center" wrapText="1"/>
    </xf>
    <xf numFmtId="0" fontId="1" fillId="0" borderId="68" xfId="0" applyFont="1" applyBorder="1" applyAlignment="1">
      <alignment vertical="center" wrapText="1"/>
    </xf>
    <xf numFmtId="0" fontId="40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0" fillId="0" borderId="113" xfId="0" applyFont="1" applyBorder="1" applyAlignment="1">
      <alignment horizontal="right" wrapText="1"/>
    </xf>
    <xf numFmtId="0" fontId="7" fillId="0" borderId="67" xfId="0" applyFont="1" applyBorder="1" applyAlignment="1">
      <alignment vertical="center" wrapText="1"/>
    </xf>
    <xf numFmtId="0" fontId="44" fillId="0" borderId="63" xfId="0" applyFont="1" applyBorder="1" applyAlignment="1">
      <alignment horizontal="center" vertical="center" wrapText="1"/>
    </xf>
    <xf numFmtId="0" fontId="41" fillId="0" borderId="67" xfId="0" applyFont="1" applyBorder="1" applyAlignment="1">
      <alignment horizontal="center" vertical="center" wrapText="1"/>
    </xf>
    <xf numFmtId="0" fontId="10" fillId="0" borderId="126" xfId="0" applyFont="1" applyBorder="1" applyAlignment="1">
      <alignment horizontal="right" wrapText="1"/>
    </xf>
    <xf numFmtId="0" fontId="1" fillId="0" borderId="70" xfId="0" applyFont="1" applyBorder="1" applyAlignment="1">
      <alignment horizontal="center" vertical="center" wrapText="1"/>
    </xf>
    <xf numFmtId="0" fontId="46" fillId="0" borderId="0" xfId="0" applyFont="1"/>
    <xf numFmtId="0" fontId="2" fillId="0" borderId="0" xfId="0" applyFont="1" applyAlignment="1">
      <alignment horizontal="right"/>
    </xf>
    <xf numFmtId="0" fontId="3" fillId="0" borderId="116" xfId="0" applyFont="1" applyBorder="1" applyAlignment="1">
      <alignment horizontal="center" vertical="center" wrapText="1"/>
    </xf>
    <xf numFmtId="0" fontId="8" fillId="0" borderId="127" xfId="0" applyFont="1" applyBorder="1" applyAlignment="1">
      <alignment horizontal="center" vertical="center" wrapText="1"/>
    </xf>
    <xf numFmtId="0" fontId="1" fillId="3" borderId="111" xfId="0" applyFont="1" applyFill="1" applyBorder="1" applyAlignment="1">
      <alignment horizontal="center" vertical="center" wrapText="1"/>
    </xf>
    <xf numFmtId="0" fontId="1" fillId="3" borderId="110" xfId="0" applyFont="1" applyFill="1" applyBorder="1" applyAlignment="1">
      <alignment horizontal="center" vertical="center" wrapText="1"/>
    </xf>
    <xf numFmtId="0" fontId="2" fillId="0" borderId="116" xfId="0" applyFont="1" applyBorder="1" applyAlignment="1">
      <alignment horizontal="center" wrapText="1"/>
    </xf>
    <xf numFmtId="0" fontId="48" fillId="0" borderId="62" xfId="0" applyFont="1" applyBorder="1" applyAlignment="1">
      <alignment wrapText="1"/>
    </xf>
    <xf numFmtId="0" fontId="48" fillId="0" borderId="61" xfId="0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0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41" borderId="111" xfId="0" applyFont="1" applyFill="1" applyBorder="1" applyAlignment="1">
      <alignment horizontal="center" vertical="center" wrapText="1"/>
    </xf>
    <xf numFmtId="0" fontId="2" fillId="41" borderId="110" xfId="0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 wrapText="1"/>
    </xf>
    <xf numFmtId="0" fontId="2" fillId="0" borderId="84" xfId="0" applyFont="1" applyBorder="1" applyAlignment="1">
      <alignment horizontal="center" vertical="center" wrapText="1"/>
    </xf>
    <xf numFmtId="0" fontId="2" fillId="0" borderId="85" xfId="0" applyFont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 wrapText="1"/>
    </xf>
    <xf numFmtId="0" fontId="1" fillId="3" borderId="33" xfId="0" applyFont="1" applyFill="1" applyBorder="1" applyAlignment="1">
      <alignment vertical="center" wrapText="1"/>
    </xf>
    <xf numFmtId="0" fontId="1" fillId="3" borderId="75" xfId="0" applyFont="1" applyFill="1" applyBorder="1" applyAlignment="1">
      <alignment horizontal="center" vertical="center" wrapText="1"/>
    </xf>
    <xf numFmtId="0" fontId="1" fillId="3" borderId="62" xfId="0" applyFont="1" applyFill="1" applyBorder="1" applyAlignment="1">
      <alignment horizontal="center" vertical="center" wrapText="1"/>
    </xf>
    <xf numFmtId="0" fontId="1" fillId="3" borderId="73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24" xfId="0" applyFont="1" applyBorder="1" applyAlignment="1">
      <alignment horizontal="center" vertical="center" wrapText="1"/>
    </xf>
    <xf numFmtId="0" fontId="45" fillId="0" borderId="123" xfId="0" applyFont="1" applyBorder="1" applyAlignment="1">
      <alignment horizontal="center" vertical="center" wrapText="1"/>
    </xf>
    <xf numFmtId="0" fontId="45" fillId="0" borderId="25" xfId="0" applyFont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left" vertical="center" wrapText="1"/>
    </xf>
    <xf numFmtId="0" fontId="3" fillId="5" borderId="42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8" fillId="0" borderId="77" xfId="7" applyFont="1" applyBorder="1" applyAlignment="1">
      <alignment wrapText="1"/>
    </xf>
    <xf numFmtId="0" fontId="48" fillId="0" borderId="20" xfId="0" applyFont="1" applyBorder="1" applyAlignment="1">
      <alignment vertical="center" wrapText="1"/>
    </xf>
  </cellXfs>
  <cellStyles count="46">
    <cellStyle name="20% - Accent1 2" xfId="21" xr:uid="{7A3E3E91-A814-4634-96D5-853DE6AC4AF9}"/>
    <cellStyle name="20% - Accent2 2" xfId="25" xr:uid="{0B48F654-6DE8-4D9B-8D35-6A99EF288866}"/>
    <cellStyle name="20% - Accent3 2" xfId="29" xr:uid="{5D24D3F9-A4AC-4DF8-A0C1-133A7C1881D2}"/>
    <cellStyle name="20% - Accent4 2" xfId="33" xr:uid="{2269A7F9-956D-4CD3-920D-595226BA15EF}"/>
    <cellStyle name="20% - Accent5 2" xfId="37" xr:uid="{A7DA3715-7C4B-4DD5-BFD4-600FD714DD84}"/>
    <cellStyle name="20% - Accent6 2" xfId="41" xr:uid="{255B41DA-2E3B-443F-9564-5FAD49A7134E}"/>
    <cellStyle name="40% - Accent1 2" xfId="22" xr:uid="{07DE919A-A20C-427C-8EE3-189CE00E90B3}"/>
    <cellStyle name="40% - Accent2 2" xfId="26" xr:uid="{F571DE97-09DA-466D-8270-F1CFAA158961}"/>
    <cellStyle name="40% - Accent3 2" xfId="30" xr:uid="{9D79DF2F-C543-489E-8998-0AE82CB0011C}"/>
    <cellStyle name="40% - Accent4 2" xfId="34" xr:uid="{FE39D0A2-2213-486E-BFAC-6662499EAEF9}"/>
    <cellStyle name="40% - Accent5 2" xfId="38" xr:uid="{056C8CA9-77CD-40A0-8C06-82C95497B2AF}"/>
    <cellStyle name="40% - Accent6 2" xfId="42" xr:uid="{DC3F51BF-C70B-4A48-9735-D1612EC1A45F}"/>
    <cellStyle name="60% - Accent1 2" xfId="23" xr:uid="{408330DD-D7E0-489A-9B9F-5EC6403ED829}"/>
    <cellStyle name="60% - Accent2 2" xfId="27" xr:uid="{2F50FE8C-909D-46B6-983F-2DEECCA59715}"/>
    <cellStyle name="60% - Accent3 2" xfId="31" xr:uid="{A810B119-5B46-4F2A-8305-684F24F4AF14}"/>
    <cellStyle name="60% - Accent4 2" xfId="35" xr:uid="{3D92C54B-7C9E-4149-985E-6DE1A098ACD9}"/>
    <cellStyle name="60% - Accent5 2" xfId="39" xr:uid="{668993AA-F38C-498B-9F38-36107D477270}"/>
    <cellStyle name="60% - Accent6 2" xfId="43" xr:uid="{8A3CF00E-2384-44FF-AAEE-07F35BDF4497}"/>
    <cellStyle name="Accent1 2" xfId="20" xr:uid="{D2C4CD9C-FB3D-4F69-BD0A-6DC9C373B720}"/>
    <cellStyle name="Accent2 2" xfId="24" xr:uid="{7EF2D323-1F12-4C23-8707-0AE6C6ACA3B8}"/>
    <cellStyle name="Accent3 2" xfId="28" xr:uid="{30E40799-3DE7-46B6-98A7-291223D946C9}"/>
    <cellStyle name="Accent4 2" xfId="32" xr:uid="{3825C060-2B8B-4D11-99B7-322144457836}"/>
    <cellStyle name="Accent5 2" xfId="36" xr:uid="{3295FF90-A5FA-44F8-987C-AF10E1DC981A}"/>
    <cellStyle name="Accent6 2" xfId="40" xr:uid="{CF8B66E0-A78B-43E3-91B9-5CC7A4653358}"/>
    <cellStyle name="Bad 2" xfId="9" xr:uid="{296186FF-5897-4A9F-8B85-24CBBB2FEFA9}"/>
    <cellStyle name="Calculation 2" xfId="13" xr:uid="{A89D055A-3D1B-4DD0-B95C-252799A18D23}"/>
    <cellStyle name="Check Cell 2" xfId="15" xr:uid="{9345EB19-B8E0-4E06-BAC8-A9A603CB44C9}"/>
    <cellStyle name="Explanatory Text 2" xfId="18" xr:uid="{3F97AFAF-E4FA-4E30-87A9-78CD4A58C37D}"/>
    <cellStyle name="Followed Hyperlink" xfId="45" builtinId="9" customBuiltin="1"/>
    <cellStyle name="Good 2" xfId="8" xr:uid="{8511A9D8-5020-471C-91C8-CC5390C1F15E}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Hyperlink 2" xfId="44" xr:uid="{2811561D-8EF9-406C-B3A0-08D5451FCF6F}"/>
    <cellStyle name="Input 2" xfId="11" xr:uid="{3BBB1143-C17C-4177-90AD-24502C23002B}"/>
    <cellStyle name="Linked Cell 2" xfId="14" xr:uid="{F8D55B2E-DDDC-48D3-83BF-7EA761E98EEE}"/>
    <cellStyle name="Neutral 2" xfId="10" xr:uid="{34827620-B96D-4F09-A243-42826527EBBB}"/>
    <cellStyle name="Normal" xfId="0" builtinId="0"/>
    <cellStyle name="Normal 2" xfId="7" xr:uid="{B2CEF1CD-ACF5-4ED9-A41A-7401FC72921D}"/>
    <cellStyle name="Note 2" xfId="17" xr:uid="{352FA775-B814-4781-9945-54C137A5A77B}"/>
    <cellStyle name="Output 2" xfId="12" xr:uid="{9C02C98C-8030-49D7-8F85-529A2E4B6622}"/>
    <cellStyle name="Title" xfId="2" builtinId="15" customBuiltin="1"/>
    <cellStyle name="Total 2" xfId="19" xr:uid="{A50A6DD4-5C9E-4FB9-9264-5F457CF14CEE}"/>
    <cellStyle name="Warning Text 2" xfId="16" xr:uid="{EB11DD56-D658-4A94-946F-B5E1A1196EF9}"/>
  </cellStyles>
  <dxfs count="0"/>
  <tableStyles count="0" defaultTableStyle="TableStyleMedium2" defaultPivotStyle="PivotStyleLight16"/>
  <colors>
    <mruColors>
      <color rgb="FF99FF33"/>
      <color rgb="FFCCECFF"/>
      <color rgb="FF0000FF"/>
      <color rgb="FFCCFF33"/>
      <color rgb="FF33CC33"/>
      <color rgb="FF66FF33"/>
      <color rgb="FF0000CC"/>
      <color rgb="FFE0E0E0"/>
      <color rgb="FFFFFFCC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8181A-0D2F-4EF4-8DCC-776CDF85A7E2}">
  <dimension ref="A1:CQ87"/>
  <sheetViews>
    <sheetView tabSelected="1" topLeftCell="A61" zoomScaleNormal="100" workbookViewId="0">
      <selection activeCell="C85" sqref="C85"/>
    </sheetView>
  </sheetViews>
  <sheetFormatPr defaultRowHeight="15.75"/>
  <cols>
    <col min="2" max="2" width="8.875" style="14"/>
    <col min="3" max="3" width="38.625" style="14" customWidth="1"/>
    <col min="4" max="4" width="35.875" style="33" customWidth="1"/>
    <col min="5" max="6" width="6.625" style="14" customWidth="1"/>
    <col min="7" max="10" width="5.625" style="14" customWidth="1"/>
    <col min="11" max="11" width="5.625" style="25" customWidth="1"/>
    <col min="12" max="12" width="5.875" style="14" customWidth="1"/>
    <col min="13" max="17" width="5.625" style="14" customWidth="1"/>
    <col min="18" max="18" width="4.625" style="14" customWidth="1"/>
    <col min="19" max="19" width="5.125" style="14" customWidth="1"/>
    <col min="20" max="20" width="4.625" style="14" customWidth="1"/>
    <col min="21" max="21" width="5.125" style="14" customWidth="1"/>
    <col min="22" max="24" width="4.625" style="14" customWidth="1"/>
    <col min="25" max="25" width="5.125" style="14" customWidth="1"/>
  </cols>
  <sheetData>
    <row r="1" spans="2:25">
      <c r="G1" s="14" t="s">
        <v>169</v>
      </c>
      <c r="H1" s="14" t="s">
        <v>168</v>
      </c>
    </row>
    <row r="2" spans="2:25">
      <c r="B2" s="40" t="s">
        <v>187</v>
      </c>
      <c r="D2" s="14"/>
      <c r="E2" s="40"/>
      <c r="F2" s="40" t="s">
        <v>84</v>
      </c>
      <c r="G2" s="41">
        <f>G13+G27+G40+G50+G62+G74</f>
        <v>120</v>
      </c>
      <c r="H2" s="41">
        <f>H13+H27+H40+H50+H62+H74</f>
        <v>180</v>
      </c>
    </row>
    <row r="3" spans="2:25">
      <c r="D3" s="215"/>
      <c r="E3" s="215"/>
      <c r="F3" s="215" t="s">
        <v>167</v>
      </c>
      <c r="G3" s="42">
        <f>G14+G28+G41+G51+G63+G75</f>
        <v>66</v>
      </c>
      <c r="H3" s="42">
        <f>H14+H28+H41+H51+H63+H75</f>
        <v>99</v>
      </c>
      <c r="J3" s="214" t="s">
        <v>177</v>
      </c>
      <c r="K3" s="214"/>
      <c r="L3" s="214"/>
      <c r="M3" s="214"/>
      <c r="N3" s="214"/>
    </row>
    <row r="4" spans="2:25">
      <c r="D4" s="215"/>
      <c r="E4" s="215"/>
      <c r="F4" s="215" t="s">
        <v>175</v>
      </c>
      <c r="G4" s="256">
        <f>G68+G78</f>
        <v>10</v>
      </c>
      <c r="H4" s="256">
        <f>H68+H78</f>
        <v>15</v>
      </c>
      <c r="J4" s="214" t="s">
        <v>176</v>
      </c>
      <c r="K4" s="214"/>
      <c r="L4" s="214"/>
      <c r="M4" s="214"/>
      <c r="N4" s="214"/>
    </row>
    <row r="5" spans="2:25">
      <c r="C5" s="342" t="s">
        <v>85</v>
      </c>
      <c r="D5" s="342"/>
      <c r="E5" s="342"/>
      <c r="F5" s="342"/>
      <c r="G5" s="43">
        <f>G22+G35+G46+G56+G69+G79</f>
        <v>40</v>
      </c>
      <c r="H5" s="43">
        <f>H22+H35+H46+H56+H69+H79</f>
        <v>60</v>
      </c>
      <c r="J5" s="341" t="s">
        <v>174</v>
      </c>
      <c r="K5" s="341"/>
      <c r="L5" s="341"/>
      <c r="M5" s="341"/>
      <c r="N5" s="341"/>
    </row>
    <row r="6" spans="2:25">
      <c r="C6" s="342" t="s">
        <v>86</v>
      </c>
      <c r="D6" s="342"/>
      <c r="E6" s="342"/>
      <c r="F6" s="342"/>
      <c r="G6" s="44">
        <f>G60+G72</f>
        <v>4</v>
      </c>
      <c r="H6" s="44">
        <f>H60+H72</f>
        <v>6</v>
      </c>
      <c r="J6" s="175" t="s">
        <v>107</v>
      </c>
    </row>
    <row r="7" spans="2:25" ht="16.5" thickBot="1">
      <c r="I7" s="45"/>
    </row>
    <row r="8" spans="2:25" ht="16.7" customHeight="1" thickTop="1" thickBot="1">
      <c r="B8" s="5"/>
      <c r="C8" s="6"/>
      <c r="D8" s="34"/>
      <c r="E8" s="295" t="s">
        <v>0</v>
      </c>
      <c r="F8" s="297"/>
      <c r="G8" s="351" t="s">
        <v>124</v>
      </c>
      <c r="H8" s="295" t="s">
        <v>168</v>
      </c>
      <c r="I8" s="295" t="s">
        <v>2</v>
      </c>
      <c r="J8" s="296"/>
      <c r="K8" s="296"/>
      <c r="L8" s="297"/>
      <c r="M8" s="292" t="s">
        <v>3</v>
      </c>
      <c r="N8" s="293"/>
      <c r="O8" s="293"/>
      <c r="P8" s="294"/>
      <c r="Q8" s="292" t="s">
        <v>4</v>
      </c>
      <c r="R8" s="293"/>
      <c r="S8" s="293"/>
      <c r="T8" s="294"/>
      <c r="U8" s="292" t="s">
        <v>5</v>
      </c>
      <c r="V8" s="293"/>
      <c r="W8" s="293"/>
      <c r="X8" s="294"/>
      <c r="Y8"/>
    </row>
    <row r="9" spans="2:25" ht="16.350000000000001" customHeight="1" thickBot="1">
      <c r="B9" s="2" t="s">
        <v>1</v>
      </c>
      <c r="C9" s="15" t="s">
        <v>6</v>
      </c>
      <c r="D9" s="122" t="s">
        <v>153</v>
      </c>
      <c r="E9" s="310" t="s">
        <v>7</v>
      </c>
      <c r="F9" s="312"/>
      <c r="G9" s="333"/>
      <c r="H9" s="298"/>
      <c r="I9" s="298" t="s">
        <v>8</v>
      </c>
      <c r="J9" s="299"/>
      <c r="K9" s="299"/>
      <c r="L9" s="300"/>
      <c r="M9" s="301" t="s">
        <v>9</v>
      </c>
      <c r="N9" s="302"/>
      <c r="O9" s="303" t="s">
        <v>10</v>
      </c>
      <c r="P9" s="304"/>
      <c r="Q9" s="301" t="s">
        <v>11</v>
      </c>
      <c r="R9" s="302"/>
      <c r="S9" s="303" t="s">
        <v>12</v>
      </c>
      <c r="T9" s="304"/>
      <c r="U9" s="301" t="s">
        <v>13</v>
      </c>
      <c r="V9" s="302"/>
      <c r="W9" s="303" t="s">
        <v>14</v>
      </c>
      <c r="X9" s="304"/>
      <c r="Y9"/>
    </row>
    <row r="10" spans="2:25" ht="16.5" thickBot="1">
      <c r="B10" s="2" t="s">
        <v>15</v>
      </c>
      <c r="C10" s="3"/>
      <c r="D10" s="37"/>
      <c r="E10" s="10" t="s">
        <v>16</v>
      </c>
      <c r="F10" s="16" t="s">
        <v>17</v>
      </c>
      <c r="G10" s="333"/>
      <c r="H10" s="298"/>
      <c r="I10" s="310" t="s">
        <v>18</v>
      </c>
      <c r="J10" s="311"/>
      <c r="K10" s="311"/>
      <c r="L10" s="312"/>
      <c r="M10" s="301" t="s">
        <v>19</v>
      </c>
      <c r="N10" s="302"/>
      <c r="O10" s="303" t="s">
        <v>19</v>
      </c>
      <c r="P10" s="304"/>
      <c r="Q10" s="301" t="s">
        <v>19</v>
      </c>
      <c r="R10" s="302"/>
      <c r="S10" s="303" t="s">
        <v>19</v>
      </c>
      <c r="T10" s="304"/>
      <c r="U10" s="301" t="s">
        <v>19</v>
      </c>
      <c r="V10" s="302"/>
      <c r="W10" s="303" t="s">
        <v>90</v>
      </c>
      <c r="X10" s="304"/>
      <c r="Y10"/>
    </row>
    <row r="11" spans="2:25" ht="14.45" customHeight="1">
      <c r="B11" s="333"/>
      <c r="C11" s="335"/>
      <c r="D11" s="35"/>
      <c r="E11" s="337" t="s">
        <v>20</v>
      </c>
      <c r="F11" s="339" t="s">
        <v>21</v>
      </c>
      <c r="G11" s="333"/>
      <c r="H11" s="298"/>
      <c r="I11" s="344" t="s">
        <v>125</v>
      </c>
      <c r="J11" s="315" t="s">
        <v>126</v>
      </c>
      <c r="K11" s="315" t="s">
        <v>127</v>
      </c>
      <c r="L11" s="317" t="s">
        <v>128</v>
      </c>
      <c r="M11" s="319" t="s">
        <v>22</v>
      </c>
      <c r="N11" s="10" t="s">
        <v>23</v>
      </c>
      <c r="O11" s="305" t="s">
        <v>22</v>
      </c>
      <c r="P11" s="11" t="s">
        <v>23</v>
      </c>
      <c r="Q11" s="319" t="s">
        <v>22</v>
      </c>
      <c r="R11" s="10" t="s">
        <v>23</v>
      </c>
      <c r="S11" s="305" t="s">
        <v>22</v>
      </c>
      <c r="T11" s="11" t="s">
        <v>23</v>
      </c>
      <c r="U11" s="319" t="s">
        <v>22</v>
      </c>
      <c r="V11" s="10" t="s">
        <v>23</v>
      </c>
      <c r="W11" s="305" t="s">
        <v>22</v>
      </c>
      <c r="X11" s="15" t="s">
        <v>23</v>
      </c>
      <c r="Y11"/>
    </row>
    <row r="12" spans="2:25" ht="12" customHeight="1" thickBot="1">
      <c r="B12" s="334"/>
      <c r="C12" s="336"/>
      <c r="D12" s="36"/>
      <c r="E12" s="338"/>
      <c r="F12" s="340"/>
      <c r="G12" s="334"/>
      <c r="H12" s="343"/>
      <c r="I12" s="345"/>
      <c r="J12" s="316"/>
      <c r="K12" s="316"/>
      <c r="L12" s="318"/>
      <c r="M12" s="320"/>
      <c r="N12" s="17" t="s">
        <v>106</v>
      </c>
      <c r="O12" s="306"/>
      <c r="P12" s="18" t="s">
        <v>106</v>
      </c>
      <c r="Q12" s="320"/>
      <c r="R12" s="17" t="s">
        <v>106</v>
      </c>
      <c r="S12" s="306"/>
      <c r="T12" s="18" t="s">
        <v>106</v>
      </c>
      <c r="U12" s="320"/>
      <c r="V12" s="17" t="s">
        <v>106</v>
      </c>
      <c r="W12" s="306"/>
      <c r="X12" s="111" t="s">
        <v>106</v>
      </c>
      <c r="Y12"/>
    </row>
    <row r="13" spans="2:25" ht="16.7" customHeight="1" thickTop="1" thickBot="1">
      <c r="B13" s="330" t="s">
        <v>24</v>
      </c>
      <c r="C13" s="331"/>
      <c r="D13" s="331"/>
      <c r="E13" s="331"/>
      <c r="F13" s="332"/>
      <c r="G13" s="186">
        <f>G14+G22</f>
        <v>20</v>
      </c>
      <c r="H13" s="216">
        <f>H14+H22</f>
        <v>30</v>
      </c>
      <c r="I13" s="219"/>
      <c r="J13" s="154"/>
      <c r="K13" s="163"/>
      <c r="L13" s="164"/>
      <c r="M13" s="157"/>
      <c r="N13" s="153"/>
      <c r="O13" s="158"/>
      <c r="P13" s="159"/>
      <c r="Q13" s="157"/>
      <c r="R13" s="153"/>
      <c r="S13" s="158"/>
      <c r="T13" s="159"/>
      <c r="U13" s="157"/>
      <c r="V13" s="153"/>
      <c r="W13" s="158"/>
      <c r="X13" s="160"/>
      <c r="Y13"/>
    </row>
    <row r="14" spans="2:25" ht="16.350000000000001" customHeight="1" thickBot="1">
      <c r="B14" s="307" t="s">
        <v>62</v>
      </c>
      <c r="C14" s="308"/>
      <c r="D14" s="308"/>
      <c r="E14" s="308"/>
      <c r="F14" s="309"/>
      <c r="G14" s="187">
        <f>SUM(G15:G20)</f>
        <v>12</v>
      </c>
      <c r="H14" s="217">
        <f>SUM(H15:H18)</f>
        <v>18</v>
      </c>
      <c r="I14" s="220"/>
      <c r="J14" s="26"/>
      <c r="K14" s="29"/>
      <c r="L14" s="31"/>
      <c r="M14" s="94"/>
      <c r="N14" s="7"/>
      <c r="O14" s="101"/>
      <c r="P14" s="8"/>
      <c r="Q14" s="94"/>
      <c r="R14" s="7"/>
      <c r="S14" s="101"/>
      <c r="T14" s="8"/>
      <c r="U14" s="94"/>
      <c r="V14" s="7"/>
      <c r="W14" s="101"/>
      <c r="X14" s="47"/>
      <c r="Y14"/>
    </row>
    <row r="15" spans="2:25">
      <c r="B15" s="271" t="s">
        <v>108</v>
      </c>
      <c r="C15" s="272" t="s">
        <v>25</v>
      </c>
      <c r="D15" s="124" t="s">
        <v>129</v>
      </c>
      <c r="E15" s="49" t="s">
        <v>26</v>
      </c>
      <c r="F15" s="50"/>
      <c r="G15" s="245">
        <v>4</v>
      </c>
      <c r="H15" s="246">
        <f>G15*1.5</f>
        <v>6</v>
      </c>
      <c r="I15" s="51">
        <f>SUM(J15,K15,L15)</f>
        <v>64</v>
      </c>
      <c r="J15" s="52">
        <v>48</v>
      </c>
      <c r="K15" s="54">
        <v>16</v>
      </c>
      <c r="L15" s="55" t="s">
        <v>27</v>
      </c>
      <c r="M15" s="95"/>
      <c r="N15" s="75"/>
      <c r="O15" s="102"/>
      <c r="P15" s="50"/>
      <c r="Q15" s="99"/>
      <c r="R15" s="53"/>
      <c r="S15" s="102"/>
      <c r="T15" s="50"/>
      <c r="U15" s="99"/>
      <c r="V15" s="53"/>
      <c r="W15" s="102"/>
      <c r="X15" s="81"/>
      <c r="Y15"/>
    </row>
    <row r="16" spans="2:25">
      <c r="B16" s="273" t="s">
        <v>113</v>
      </c>
      <c r="C16" s="274" t="s">
        <v>28</v>
      </c>
      <c r="D16" s="125" t="s">
        <v>157</v>
      </c>
      <c r="E16" s="60" t="s">
        <v>26</v>
      </c>
      <c r="F16" s="61"/>
      <c r="G16" s="247">
        <v>4</v>
      </c>
      <c r="H16" s="248">
        <f t="shared" ref="H16:H18" si="0">G16*1.5</f>
        <v>6</v>
      </c>
      <c r="I16" s="62">
        <f>SUM(J16,K16,L16)</f>
        <v>64</v>
      </c>
      <c r="J16" s="63">
        <v>40</v>
      </c>
      <c r="K16" s="65" t="s">
        <v>27</v>
      </c>
      <c r="L16" s="66">
        <v>24</v>
      </c>
      <c r="M16" s="96"/>
      <c r="N16" s="80"/>
      <c r="O16" s="93"/>
      <c r="P16" s="68"/>
      <c r="Q16" s="84"/>
      <c r="R16" s="71"/>
      <c r="S16" s="93"/>
      <c r="T16" s="68"/>
      <c r="U16" s="84"/>
      <c r="V16" s="71"/>
      <c r="W16" s="93"/>
      <c r="X16" s="91"/>
      <c r="Y16"/>
    </row>
    <row r="17" spans="2:25">
      <c r="B17" s="224" t="s">
        <v>114</v>
      </c>
      <c r="C17" s="225" t="s">
        <v>29</v>
      </c>
      <c r="D17" s="126" t="s">
        <v>164</v>
      </c>
      <c r="E17" s="59" t="s">
        <v>26</v>
      </c>
      <c r="F17" s="68"/>
      <c r="G17" s="249">
        <v>2</v>
      </c>
      <c r="H17" s="249">
        <f t="shared" si="0"/>
        <v>3</v>
      </c>
      <c r="I17" s="69">
        <f>SUM(J17,K17,L17)</f>
        <v>32</v>
      </c>
      <c r="J17" s="70">
        <v>16</v>
      </c>
      <c r="K17" s="72">
        <v>16</v>
      </c>
      <c r="L17" s="58" t="s">
        <v>27</v>
      </c>
      <c r="M17" s="97"/>
      <c r="N17" s="77"/>
      <c r="O17" s="93"/>
      <c r="P17" s="68"/>
      <c r="Q17" s="84"/>
      <c r="R17" s="71"/>
      <c r="S17" s="93"/>
      <c r="T17" s="68"/>
      <c r="U17" s="84"/>
      <c r="V17" s="71"/>
      <c r="W17" s="93"/>
      <c r="X17" s="91"/>
      <c r="Y17"/>
    </row>
    <row r="18" spans="2:25">
      <c r="B18" s="275" t="s">
        <v>109</v>
      </c>
      <c r="C18" s="276" t="s">
        <v>110</v>
      </c>
      <c r="D18" s="184"/>
      <c r="E18" s="177"/>
      <c r="F18" s="11" t="s">
        <v>30</v>
      </c>
      <c r="G18" s="250">
        <v>2</v>
      </c>
      <c r="H18" s="250">
        <f t="shared" si="0"/>
        <v>3</v>
      </c>
      <c r="I18" s="151">
        <v>32</v>
      </c>
      <c r="J18" s="178">
        <v>16</v>
      </c>
      <c r="K18" s="179" t="s">
        <v>27</v>
      </c>
      <c r="L18" s="180">
        <v>16</v>
      </c>
      <c r="M18" s="181"/>
      <c r="N18" s="182"/>
      <c r="O18" s="107"/>
      <c r="P18" s="11"/>
      <c r="Q18" s="109"/>
      <c r="R18" s="10"/>
      <c r="S18" s="107"/>
      <c r="T18" s="11"/>
      <c r="U18" s="109"/>
      <c r="V18" s="10"/>
      <c r="W18" s="107"/>
      <c r="X18" s="15"/>
      <c r="Y18"/>
    </row>
    <row r="19" spans="2:25">
      <c r="B19" s="275"/>
      <c r="C19" s="277" t="s">
        <v>111</v>
      </c>
      <c r="D19" s="184" t="s">
        <v>130</v>
      </c>
      <c r="E19" s="177"/>
      <c r="F19" s="11"/>
      <c r="G19" s="250"/>
      <c r="H19" s="250"/>
      <c r="I19" s="151"/>
      <c r="J19" s="178"/>
      <c r="K19" s="179"/>
      <c r="L19" s="180"/>
      <c r="M19" s="181"/>
      <c r="N19" s="182"/>
      <c r="O19" s="107"/>
      <c r="P19" s="11"/>
      <c r="Q19" s="109"/>
      <c r="R19" s="10"/>
      <c r="S19" s="107"/>
      <c r="T19" s="11"/>
      <c r="U19" s="109"/>
      <c r="V19" s="10"/>
      <c r="W19" s="107"/>
      <c r="X19" s="15"/>
      <c r="Y19"/>
    </row>
    <row r="20" spans="2:25" ht="26.25">
      <c r="B20" s="280"/>
      <c r="C20" s="281" t="s">
        <v>112</v>
      </c>
      <c r="D20" s="125" t="s">
        <v>131</v>
      </c>
      <c r="E20" s="64"/>
      <c r="F20" s="282"/>
      <c r="G20" s="247"/>
      <c r="H20" s="247"/>
      <c r="I20" s="62"/>
      <c r="J20" s="63"/>
      <c r="K20" s="65"/>
      <c r="L20" s="66"/>
      <c r="M20" s="96"/>
      <c r="N20" s="80"/>
      <c r="O20" s="103"/>
      <c r="P20" s="61"/>
      <c r="Q20" s="112"/>
      <c r="R20" s="64"/>
      <c r="S20" s="103"/>
      <c r="T20" s="61"/>
      <c r="U20" s="112"/>
      <c r="V20" s="64"/>
      <c r="W20" s="103"/>
      <c r="X20" s="129"/>
      <c r="Y20"/>
    </row>
    <row r="21" spans="2:25" ht="16.5" thickBot="1">
      <c r="B21" s="227" t="s">
        <v>179</v>
      </c>
      <c r="C21" s="267" t="s">
        <v>185</v>
      </c>
      <c r="D21" s="278" t="s">
        <v>180</v>
      </c>
      <c r="E21" s="64"/>
      <c r="F21" s="61" t="s">
        <v>30</v>
      </c>
      <c r="G21" s="201">
        <v>2</v>
      </c>
      <c r="H21" s="285">
        <v>3</v>
      </c>
      <c r="I21" s="202">
        <v>32</v>
      </c>
      <c r="J21" s="203" t="s">
        <v>27</v>
      </c>
      <c r="K21" s="203">
        <v>32</v>
      </c>
      <c r="L21" s="205" t="s">
        <v>27</v>
      </c>
      <c r="M21" s="98"/>
      <c r="N21" s="22"/>
      <c r="O21" s="101"/>
      <c r="P21" s="8"/>
      <c r="Q21" s="94"/>
      <c r="R21" s="7"/>
      <c r="S21" s="107"/>
      <c r="T21" s="11"/>
      <c r="U21" s="94"/>
      <c r="V21" s="7"/>
      <c r="W21" s="101"/>
      <c r="X21" s="47"/>
      <c r="Y21"/>
    </row>
    <row r="22" spans="2:25" ht="16.350000000000001" customHeight="1" thickBot="1">
      <c r="B22" s="307" t="s">
        <v>87</v>
      </c>
      <c r="C22" s="308"/>
      <c r="D22" s="308"/>
      <c r="E22" s="308"/>
      <c r="F22" s="309"/>
      <c r="G22" s="188">
        <f>SUM(G23:G25)</f>
        <v>8</v>
      </c>
      <c r="H22" s="193">
        <f>SUM(H23:H25)</f>
        <v>12</v>
      </c>
      <c r="I22" s="24"/>
      <c r="J22" s="24"/>
      <c r="K22" s="29"/>
      <c r="L22" s="31"/>
      <c r="M22" s="94"/>
      <c r="N22" s="7"/>
      <c r="O22" s="101"/>
      <c r="P22" s="8"/>
      <c r="Q22" s="94"/>
      <c r="R22" s="7"/>
      <c r="S22" s="108"/>
      <c r="T22" s="9"/>
      <c r="U22" s="94"/>
      <c r="V22" s="7"/>
      <c r="W22" s="101"/>
      <c r="X22" s="47"/>
      <c r="Y22"/>
    </row>
    <row r="23" spans="2:25">
      <c r="B23" s="262" t="s">
        <v>115</v>
      </c>
      <c r="C23" s="226" t="s">
        <v>91</v>
      </c>
      <c r="D23" s="124" t="s">
        <v>129</v>
      </c>
      <c r="E23" s="49" t="s">
        <v>26</v>
      </c>
      <c r="F23" s="50"/>
      <c r="G23" s="245">
        <v>2</v>
      </c>
      <c r="H23" s="245">
        <f>G23*1.5</f>
        <v>3</v>
      </c>
      <c r="I23" s="51">
        <f>SUM(J23,K23,L23)</f>
        <v>32</v>
      </c>
      <c r="J23" s="52">
        <v>16</v>
      </c>
      <c r="K23" s="54">
        <v>16</v>
      </c>
      <c r="L23" s="55" t="s">
        <v>27</v>
      </c>
      <c r="M23" s="95"/>
      <c r="N23" s="75"/>
      <c r="O23" s="102"/>
      <c r="P23" s="50"/>
      <c r="Q23" s="99"/>
      <c r="R23" s="53"/>
      <c r="S23" s="102"/>
      <c r="T23" s="50"/>
      <c r="U23" s="99"/>
      <c r="V23" s="53"/>
      <c r="W23" s="102"/>
      <c r="X23" s="81"/>
      <c r="Y23"/>
    </row>
    <row r="24" spans="2:25">
      <c r="B24" s="227" t="s">
        <v>31</v>
      </c>
      <c r="C24" s="228" t="s">
        <v>32</v>
      </c>
      <c r="D24" s="125" t="s">
        <v>132</v>
      </c>
      <c r="E24" s="64" t="s">
        <v>26</v>
      </c>
      <c r="F24" s="61"/>
      <c r="G24" s="218">
        <v>4</v>
      </c>
      <c r="H24" s="249">
        <f t="shared" ref="H24:H25" si="1">G24*1.5</f>
        <v>6</v>
      </c>
      <c r="I24" s="62">
        <f>SUM(J24,K24,L24)</f>
        <v>64</v>
      </c>
      <c r="J24" s="63">
        <v>32</v>
      </c>
      <c r="K24" s="65">
        <v>32</v>
      </c>
      <c r="L24" s="66" t="s">
        <v>27</v>
      </c>
      <c r="M24" s="96"/>
      <c r="N24" s="80"/>
      <c r="O24" s="103"/>
      <c r="P24" s="68"/>
      <c r="Q24" s="84"/>
      <c r="R24" s="71"/>
      <c r="S24" s="93"/>
      <c r="T24" s="68"/>
      <c r="U24" s="84"/>
      <c r="V24" s="71"/>
      <c r="W24" s="93"/>
      <c r="X24" s="91"/>
      <c r="Y24"/>
    </row>
    <row r="25" spans="2:25">
      <c r="B25" s="229" t="s">
        <v>33</v>
      </c>
      <c r="C25" s="74" t="s">
        <v>34</v>
      </c>
      <c r="D25" s="126" t="s">
        <v>163</v>
      </c>
      <c r="E25" s="71" t="s">
        <v>26</v>
      </c>
      <c r="F25" s="68" t="s">
        <v>35</v>
      </c>
      <c r="G25" s="196">
        <v>2</v>
      </c>
      <c r="H25" s="247">
        <f t="shared" si="1"/>
        <v>3</v>
      </c>
      <c r="I25" s="69">
        <f>SUM(J25,K25,L25)</f>
        <v>32</v>
      </c>
      <c r="J25" s="70">
        <v>16</v>
      </c>
      <c r="K25" s="72">
        <v>16</v>
      </c>
      <c r="L25" s="58" t="s">
        <v>27</v>
      </c>
      <c r="M25" s="97"/>
      <c r="N25" s="77"/>
      <c r="O25" s="93"/>
      <c r="P25" s="68"/>
      <c r="Q25" s="84"/>
      <c r="R25" s="71"/>
      <c r="S25" s="93"/>
      <c r="T25" s="68"/>
      <c r="U25" s="84"/>
      <c r="V25" s="71"/>
      <c r="W25" s="93"/>
      <c r="X25" s="91"/>
      <c r="Y25"/>
    </row>
    <row r="26" spans="2:25" ht="16.5" thickBot="1">
      <c r="B26" s="270" t="s">
        <v>36</v>
      </c>
      <c r="C26" s="230" t="s">
        <v>37</v>
      </c>
      <c r="D26" s="123" t="s">
        <v>170</v>
      </c>
      <c r="E26" s="7" t="s">
        <v>26</v>
      </c>
      <c r="F26" s="8"/>
      <c r="G26" s="189">
        <v>2</v>
      </c>
      <c r="H26" s="189">
        <f>G26*1.5</f>
        <v>3</v>
      </c>
      <c r="I26" s="24">
        <f>SUM(J26,K26,L26)</f>
        <v>32</v>
      </c>
      <c r="J26" s="26">
        <v>16</v>
      </c>
      <c r="K26" s="29">
        <v>16</v>
      </c>
      <c r="L26" s="31" t="s">
        <v>27</v>
      </c>
      <c r="M26" s="98"/>
      <c r="N26" s="22"/>
      <c r="O26" s="101"/>
      <c r="P26" s="8"/>
      <c r="Q26" s="94"/>
      <c r="R26" s="7"/>
      <c r="S26" s="101"/>
      <c r="T26" s="8"/>
      <c r="U26" s="109"/>
      <c r="V26" s="10"/>
      <c r="W26" s="101"/>
      <c r="X26" s="47"/>
      <c r="Y26"/>
    </row>
    <row r="27" spans="2:25" ht="16.350000000000001" customHeight="1" thickBot="1">
      <c r="B27" s="348" t="s">
        <v>38</v>
      </c>
      <c r="C27" s="349"/>
      <c r="D27" s="349"/>
      <c r="E27" s="349"/>
      <c r="F27" s="350"/>
      <c r="G27" s="190">
        <f>G28+G35</f>
        <v>20</v>
      </c>
      <c r="H27" s="199">
        <f>G27*1.5</f>
        <v>30</v>
      </c>
      <c r="I27" s="152"/>
      <c r="J27" s="154"/>
      <c r="K27" s="155"/>
      <c r="L27" s="156"/>
      <c r="M27" s="157"/>
      <c r="N27" s="153"/>
      <c r="O27" s="158"/>
      <c r="P27" s="159"/>
      <c r="Q27" s="157"/>
      <c r="R27" s="153"/>
      <c r="S27" s="158"/>
      <c r="T27" s="159"/>
      <c r="U27" s="169"/>
      <c r="V27" s="170"/>
      <c r="W27" s="158"/>
      <c r="X27" s="160"/>
      <c r="Y27"/>
    </row>
    <row r="28" spans="2:25" ht="16.350000000000001" customHeight="1" thickBot="1">
      <c r="B28" s="307" t="s">
        <v>62</v>
      </c>
      <c r="C28" s="308"/>
      <c r="D28" s="308"/>
      <c r="E28" s="308"/>
      <c r="F28" s="309"/>
      <c r="G28" s="191">
        <f>SUM(G29:G33)</f>
        <v>12</v>
      </c>
      <c r="H28" s="191">
        <f>SUM(H29:H33)</f>
        <v>18</v>
      </c>
      <c r="I28" s="24"/>
      <c r="J28" s="26"/>
      <c r="K28" s="29"/>
      <c r="L28" s="31"/>
      <c r="M28" s="94"/>
      <c r="N28" s="7"/>
      <c r="O28" s="101"/>
      <c r="P28" s="8"/>
      <c r="Q28" s="94"/>
      <c r="R28" s="7"/>
      <c r="S28" s="101"/>
      <c r="T28" s="8"/>
      <c r="U28" s="94"/>
      <c r="V28" s="7"/>
      <c r="W28" s="101"/>
      <c r="X28" s="47"/>
      <c r="Y28"/>
    </row>
    <row r="29" spans="2:25">
      <c r="B29" s="262" t="s">
        <v>121</v>
      </c>
      <c r="C29" s="226" t="s">
        <v>102</v>
      </c>
      <c r="D29" s="124" t="s">
        <v>129</v>
      </c>
      <c r="E29" s="49" t="s">
        <v>26</v>
      </c>
      <c r="F29" s="50"/>
      <c r="G29" s="245">
        <v>2</v>
      </c>
      <c r="H29" s="246">
        <f>G29*1.5</f>
        <v>3</v>
      </c>
      <c r="I29" s="51">
        <f>SUM(J29,K29,L29)</f>
        <v>32</v>
      </c>
      <c r="J29" s="52">
        <v>16</v>
      </c>
      <c r="K29" s="54">
        <v>16</v>
      </c>
      <c r="L29" s="55" t="s">
        <v>27</v>
      </c>
      <c r="M29" s="99"/>
      <c r="N29" s="53"/>
      <c r="O29" s="104"/>
      <c r="P29" s="76"/>
      <c r="Q29" s="99"/>
      <c r="R29" s="53"/>
      <c r="S29" s="102"/>
      <c r="T29" s="50"/>
      <c r="U29" s="99"/>
      <c r="V29" s="53"/>
      <c r="W29" s="102"/>
      <c r="X29" s="81"/>
      <c r="Y29"/>
    </row>
    <row r="30" spans="2:25">
      <c r="B30" s="263" t="s">
        <v>118</v>
      </c>
      <c r="C30" s="264" t="s">
        <v>92</v>
      </c>
      <c r="D30" s="126" t="s">
        <v>129</v>
      </c>
      <c r="E30" s="59" t="s">
        <v>26</v>
      </c>
      <c r="F30" s="68"/>
      <c r="G30" s="249">
        <v>4</v>
      </c>
      <c r="H30" s="248">
        <f t="shared" ref="H30:H32" si="2">G30*1.5</f>
        <v>6</v>
      </c>
      <c r="I30" s="69">
        <f>SUM(J30,K30,L30)</f>
        <v>64</v>
      </c>
      <c r="J30" s="70">
        <v>32</v>
      </c>
      <c r="K30" s="72">
        <v>32</v>
      </c>
      <c r="L30" s="58" t="s">
        <v>27</v>
      </c>
      <c r="M30" s="84"/>
      <c r="N30" s="71"/>
      <c r="O30" s="105"/>
      <c r="P30" s="78"/>
      <c r="Q30" s="84"/>
      <c r="R30" s="71"/>
      <c r="S30" s="93"/>
      <c r="T30" s="68"/>
      <c r="U30" s="84"/>
      <c r="V30" s="71"/>
      <c r="W30" s="93"/>
      <c r="X30" s="91"/>
      <c r="Y30"/>
    </row>
    <row r="31" spans="2:25">
      <c r="B31" s="229" t="s">
        <v>39</v>
      </c>
      <c r="C31" s="264" t="s">
        <v>40</v>
      </c>
      <c r="D31" s="126" t="s">
        <v>133</v>
      </c>
      <c r="E31" s="71" t="s">
        <v>26</v>
      </c>
      <c r="F31" s="68"/>
      <c r="G31" s="196">
        <v>2</v>
      </c>
      <c r="H31" s="249">
        <f t="shared" si="2"/>
        <v>3</v>
      </c>
      <c r="I31" s="69">
        <f>SUM(J31,K31,L31)</f>
        <v>32</v>
      </c>
      <c r="J31" s="70">
        <v>16</v>
      </c>
      <c r="K31" s="72">
        <v>16</v>
      </c>
      <c r="L31" s="58" t="s">
        <v>27</v>
      </c>
      <c r="M31" s="84"/>
      <c r="N31" s="71"/>
      <c r="O31" s="105"/>
      <c r="P31" s="78"/>
      <c r="Q31" s="84"/>
      <c r="R31" s="71"/>
      <c r="S31" s="93"/>
      <c r="T31" s="68"/>
      <c r="U31" s="84"/>
      <c r="V31" s="71"/>
      <c r="W31" s="93"/>
      <c r="X31" s="91"/>
      <c r="Y31"/>
    </row>
    <row r="32" spans="2:25">
      <c r="B32" s="229" t="s">
        <v>103</v>
      </c>
      <c r="C32" s="264" t="s">
        <v>104</v>
      </c>
      <c r="D32" s="126" t="s">
        <v>158</v>
      </c>
      <c r="E32" s="71" t="s">
        <v>26</v>
      </c>
      <c r="F32" s="68"/>
      <c r="G32" s="196">
        <v>2</v>
      </c>
      <c r="H32" s="249">
        <f t="shared" si="2"/>
        <v>3</v>
      </c>
      <c r="I32" s="69">
        <f>SUM(J32,K32,L32)</f>
        <v>32</v>
      </c>
      <c r="J32" s="70" t="s">
        <v>27</v>
      </c>
      <c r="K32" s="72">
        <v>32</v>
      </c>
      <c r="L32" s="58" t="s">
        <v>27</v>
      </c>
      <c r="M32" s="84"/>
      <c r="N32" s="71"/>
      <c r="O32" s="105"/>
      <c r="P32" s="78"/>
      <c r="Q32" s="84"/>
      <c r="R32" s="71"/>
      <c r="S32" s="93"/>
      <c r="T32" s="68"/>
      <c r="U32" s="84"/>
      <c r="V32" s="71"/>
      <c r="W32" s="93"/>
      <c r="X32" s="91"/>
      <c r="Y32"/>
    </row>
    <row r="33" spans="2:25" ht="25.5">
      <c r="B33" s="263" t="s">
        <v>41</v>
      </c>
      <c r="C33" s="264" t="s">
        <v>42</v>
      </c>
      <c r="D33" s="126" t="s">
        <v>171</v>
      </c>
      <c r="E33" s="71"/>
      <c r="F33" s="68" t="s">
        <v>30</v>
      </c>
      <c r="G33" s="196">
        <v>2</v>
      </c>
      <c r="H33" s="249">
        <f>G33*1.5</f>
        <v>3</v>
      </c>
      <c r="I33" s="69">
        <f>SUM(J33,K33,L33)</f>
        <v>112</v>
      </c>
      <c r="J33" s="279">
        <v>10</v>
      </c>
      <c r="K33" s="279">
        <v>100</v>
      </c>
      <c r="L33" s="58">
        <v>2</v>
      </c>
      <c r="M33" s="84"/>
      <c r="N33" s="71"/>
      <c r="O33" s="323"/>
      <c r="P33" s="324"/>
      <c r="Q33" s="84"/>
      <c r="R33" s="71"/>
      <c r="S33" s="93"/>
      <c r="T33" s="68"/>
      <c r="U33" s="84"/>
      <c r="V33" s="71"/>
      <c r="W33" s="93"/>
      <c r="X33" s="91"/>
      <c r="Y33"/>
    </row>
    <row r="34" spans="2:25" ht="16.5" thickBot="1">
      <c r="B34" s="227" t="s">
        <v>181</v>
      </c>
      <c r="C34" s="267" t="s">
        <v>184</v>
      </c>
      <c r="D34" s="278" t="s">
        <v>180</v>
      </c>
      <c r="E34" s="64"/>
      <c r="F34" s="61" t="s">
        <v>30</v>
      </c>
      <c r="G34" s="201">
        <v>2</v>
      </c>
      <c r="H34" s="247">
        <v>3</v>
      </c>
      <c r="I34" s="286">
        <v>32</v>
      </c>
      <c r="J34" s="203" t="s">
        <v>27</v>
      </c>
      <c r="K34" s="203">
        <v>32</v>
      </c>
      <c r="L34" s="205" t="s">
        <v>27</v>
      </c>
      <c r="M34" s="119"/>
      <c r="N34" s="206"/>
      <c r="O34" s="287"/>
      <c r="P34" s="288"/>
      <c r="Q34" s="119"/>
      <c r="R34" s="206"/>
      <c r="S34" s="120"/>
      <c r="T34" s="207"/>
      <c r="U34" s="119"/>
      <c r="V34" s="206"/>
      <c r="W34" s="120"/>
      <c r="X34" s="149"/>
      <c r="Y34" s="211"/>
    </row>
    <row r="35" spans="2:25" ht="16.350000000000001" customHeight="1" thickBot="1">
      <c r="B35" s="307" t="s">
        <v>87</v>
      </c>
      <c r="C35" s="308"/>
      <c r="D35" s="308"/>
      <c r="E35" s="308"/>
      <c r="F35" s="309"/>
      <c r="G35" s="193">
        <f>SUM(G36:G39)</f>
        <v>8</v>
      </c>
      <c r="H35" s="222">
        <f>SUM(H36:H39)</f>
        <v>12</v>
      </c>
      <c r="I35" s="24"/>
      <c r="J35" s="26"/>
      <c r="K35" s="29"/>
      <c r="L35" s="31"/>
      <c r="M35" s="94"/>
      <c r="N35" s="135"/>
      <c r="O35" s="108"/>
      <c r="P35" s="261"/>
      <c r="Q35" s="94"/>
      <c r="R35" s="7"/>
      <c r="S35" s="101"/>
      <c r="T35" s="8"/>
      <c r="U35" s="94"/>
      <c r="V35" s="7"/>
      <c r="W35" s="101"/>
      <c r="X35" s="47"/>
      <c r="Y35"/>
    </row>
    <row r="36" spans="2:25">
      <c r="B36" s="263" t="s">
        <v>119</v>
      </c>
      <c r="C36" s="264" t="s">
        <v>97</v>
      </c>
      <c r="D36" s="126" t="s">
        <v>154</v>
      </c>
      <c r="E36" s="59" t="s">
        <v>26</v>
      </c>
      <c r="F36" s="68"/>
      <c r="G36" s="249">
        <v>2</v>
      </c>
      <c r="H36" s="249">
        <f>G36*1.5</f>
        <v>3</v>
      </c>
      <c r="I36" s="69">
        <f>SUM(J36,K36,L36)</f>
        <v>32</v>
      </c>
      <c r="J36" s="70">
        <v>16</v>
      </c>
      <c r="K36" s="72">
        <v>16</v>
      </c>
      <c r="L36" s="58" t="s">
        <v>27</v>
      </c>
      <c r="M36" s="68"/>
      <c r="N36" s="92"/>
      <c r="O36" s="114"/>
      <c r="P36" s="67"/>
      <c r="Q36" s="84"/>
      <c r="R36" s="71"/>
      <c r="S36" s="93"/>
      <c r="T36" s="68"/>
      <c r="U36" s="84"/>
      <c r="V36" s="71"/>
      <c r="W36" s="93"/>
      <c r="X36" s="91"/>
      <c r="Y36"/>
    </row>
    <row r="37" spans="2:25">
      <c r="B37" s="263" t="s">
        <v>122</v>
      </c>
      <c r="C37" s="264" t="s">
        <v>88</v>
      </c>
      <c r="D37" s="126" t="s">
        <v>132</v>
      </c>
      <c r="E37" s="59" t="s">
        <v>26</v>
      </c>
      <c r="F37" s="68"/>
      <c r="G37" s="249">
        <v>2</v>
      </c>
      <c r="H37" s="249">
        <f t="shared" ref="H37:H39" si="3">G37*1.5</f>
        <v>3</v>
      </c>
      <c r="I37" s="69">
        <f>SUM(J37,K37,L37)</f>
        <v>32</v>
      </c>
      <c r="J37" s="70">
        <v>16</v>
      </c>
      <c r="K37" s="72">
        <v>16</v>
      </c>
      <c r="L37" s="58" t="s">
        <v>27</v>
      </c>
      <c r="M37" s="68"/>
      <c r="N37" s="92"/>
      <c r="O37" s="113"/>
      <c r="P37" s="78"/>
      <c r="Q37" s="84"/>
      <c r="R37" s="71"/>
      <c r="S37" s="93"/>
      <c r="T37" s="68"/>
      <c r="U37" s="84"/>
      <c r="V37" s="71"/>
      <c r="W37" s="93"/>
      <c r="X37" s="91"/>
      <c r="Y37"/>
    </row>
    <row r="38" spans="2:25">
      <c r="B38" s="265" t="s">
        <v>116</v>
      </c>
      <c r="C38" s="267" t="s">
        <v>117</v>
      </c>
      <c r="D38" s="125" t="s">
        <v>134</v>
      </c>
      <c r="E38" s="64" t="s">
        <v>26</v>
      </c>
      <c r="F38" s="61"/>
      <c r="G38" s="218">
        <v>2</v>
      </c>
      <c r="H38" s="249">
        <f t="shared" si="3"/>
        <v>3</v>
      </c>
      <c r="I38" s="62">
        <f>SUM(J38,K38,L38)</f>
        <v>32</v>
      </c>
      <c r="J38" s="70">
        <v>16</v>
      </c>
      <c r="K38" s="70">
        <v>8</v>
      </c>
      <c r="L38" s="70">
        <v>8</v>
      </c>
      <c r="M38" s="61"/>
      <c r="N38" s="133"/>
      <c r="O38" s="114"/>
      <c r="P38" s="67"/>
      <c r="Q38" s="112"/>
      <c r="R38" s="71"/>
      <c r="S38" s="93"/>
      <c r="T38" s="68"/>
      <c r="U38" s="84"/>
      <c r="V38" s="71"/>
      <c r="W38" s="93"/>
      <c r="X38" s="91"/>
      <c r="Y38" s="211"/>
    </row>
    <row r="39" spans="2:25" ht="39" thickBot="1">
      <c r="B39" s="268" t="s">
        <v>120</v>
      </c>
      <c r="C39" s="269" t="s">
        <v>98</v>
      </c>
      <c r="D39" s="185" t="s">
        <v>161</v>
      </c>
      <c r="E39" s="17" t="s">
        <v>26</v>
      </c>
      <c r="F39" s="18"/>
      <c r="G39" s="197">
        <v>2</v>
      </c>
      <c r="H39" s="252">
        <f t="shared" si="3"/>
        <v>3</v>
      </c>
      <c r="I39" s="192">
        <f>SUM(J39,K39,L39)</f>
        <v>32</v>
      </c>
      <c r="J39" s="27" t="s">
        <v>27</v>
      </c>
      <c r="K39" s="30">
        <v>32</v>
      </c>
      <c r="L39" s="32" t="s">
        <v>27</v>
      </c>
      <c r="M39" s="18"/>
      <c r="N39" s="134"/>
      <c r="O39" s="115"/>
      <c r="P39" s="23"/>
      <c r="Q39" s="100"/>
      <c r="R39" s="17"/>
      <c r="S39" s="106"/>
      <c r="T39" s="18"/>
      <c r="U39" s="100"/>
      <c r="V39" s="17"/>
      <c r="W39" s="106"/>
      <c r="X39" s="111"/>
      <c r="Y39"/>
    </row>
    <row r="40" spans="2:25" ht="16.7" customHeight="1" thickTop="1" thickBot="1">
      <c r="B40" s="330" t="s">
        <v>43</v>
      </c>
      <c r="C40" s="331"/>
      <c r="D40" s="331"/>
      <c r="E40" s="331"/>
      <c r="F40" s="332"/>
      <c r="G40" s="194">
        <f>G41+G46</f>
        <v>20</v>
      </c>
      <c r="H40" s="194">
        <f>H41+H46</f>
        <v>30</v>
      </c>
      <c r="I40" s="152"/>
      <c r="J40" s="162"/>
      <c r="K40" s="163"/>
      <c r="L40" s="164"/>
      <c r="M40" s="167"/>
      <c r="N40" s="171"/>
      <c r="O40" s="172"/>
      <c r="P40" s="167"/>
      <c r="Q40" s="165"/>
      <c r="R40" s="161"/>
      <c r="S40" s="166"/>
      <c r="T40" s="167"/>
      <c r="U40" s="165"/>
      <c r="V40" s="161"/>
      <c r="W40" s="166"/>
      <c r="X40" s="168"/>
      <c r="Y40"/>
    </row>
    <row r="41" spans="2:25" ht="16.350000000000001" customHeight="1" thickBot="1">
      <c r="B41" s="307" t="s">
        <v>44</v>
      </c>
      <c r="C41" s="308"/>
      <c r="D41" s="308"/>
      <c r="E41" s="308"/>
      <c r="F41" s="309"/>
      <c r="G41" s="191">
        <f>SUM(G42:G45)</f>
        <v>14</v>
      </c>
      <c r="H41" s="200">
        <f>SUM(H42:H45)</f>
        <v>21</v>
      </c>
      <c r="I41" s="24"/>
      <c r="J41" s="26"/>
      <c r="K41" s="29"/>
      <c r="L41" s="31"/>
      <c r="M41" s="8"/>
      <c r="N41" s="135"/>
      <c r="O41" s="116"/>
      <c r="P41" s="8"/>
      <c r="Q41" s="94"/>
      <c r="R41" s="7"/>
      <c r="S41" s="101"/>
      <c r="T41" s="8"/>
      <c r="U41" s="94"/>
      <c r="V41" s="7"/>
      <c r="W41" s="101"/>
      <c r="X41" s="47"/>
      <c r="Y41"/>
    </row>
    <row r="42" spans="2:25">
      <c r="B42" s="262" t="s">
        <v>45</v>
      </c>
      <c r="C42" s="232" t="s">
        <v>46</v>
      </c>
      <c r="D42" s="124" t="s">
        <v>162</v>
      </c>
      <c r="E42" s="53" t="s">
        <v>26</v>
      </c>
      <c r="F42" s="50"/>
      <c r="G42" s="253">
        <v>4</v>
      </c>
      <c r="H42" s="253">
        <f>G42*1.5</f>
        <v>6</v>
      </c>
      <c r="I42" s="51">
        <f>SUM(J42,K42,L42)</f>
        <v>64</v>
      </c>
      <c r="J42" s="52">
        <v>16</v>
      </c>
      <c r="K42" s="54">
        <v>48</v>
      </c>
      <c r="L42" s="55" t="s">
        <v>27</v>
      </c>
      <c r="M42" s="50"/>
      <c r="N42" s="132"/>
      <c r="O42" s="117"/>
      <c r="P42" s="50"/>
      <c r="Q42" s="95"/>
      <c r="R42" s="75"/>
      <c r="S42" s="102"/>
      <c r="T42" s="11"/>
      <c r="U42" s="99"/>
      <c r="V42" s="53"/>
      <c r="W42" s="102"/>
      <c r="X42" s="81"/>
      <c r="Y42"/>
    </row>
    <row r="43" spans="2:25">
      <c r="B43" s="263" t="s">
        <v>123</v>
      </c>
      <c r="C43" s="264" t="s">
        <v>100</v>
      </c>
      <c r="D43" s="126" t="s">
        <v>138</v>
      </c>
      <c r="E43" s="59" t="s">
        <v>26</v>
      </c>
      <c r="F43" s="68"/>
      <c r="G43" s="249">
        <v>4</v>
      </c>
      <c r="H43" s="196">
        <f t="shared" ref="H43:H45" si="4">G43*1.5</f>
        <v>6</v>
      </c>
      <c r="I43" s="69">
        <f>SUM(J43,K43,L43)</f>
        <v>64</v>
      </c>
      <c r="J43" s="70">
        <v>32</v>
      </c>
      <c r="K43" s="70">
        <v>4</v>
      </c>
      <c r="L43" s="70">
        <v>28</v>
      </c>
      <c r="M43" s="68"/>
      <c r="N43" s="92"/>
      <c r="O43" s="82"/>
      <c r="P43" s="68"/>
      <c r="Q43" s="97"/>
      <c r="R43" s="77"/>
      <c r="S43" s="93"/>
      <c r="T43" s="130"/>
      <c r="U43" s="84"/>
      <c r="V43" s="71"/>
      <c r="W43" s="93"/>
      <c r="X43" s="91"/>
      <c r="Y43" s="211"/>
    </row>
    <row r="44" spans="2:25">
      <c r="B44" s="265" t="s">
        <v>47</v>
      </c>
      <c r="C44" s="228" t="s">
        <v>48</v>
      </c>
      <c r="D44" s="125" t="s">
        <v>156</v>
      </c>
      <c r="E44" s="64" t="s">
        <v>26</v>
      </c>
      <c r="F44" s="61" t="s">
        <v>35</v>
      </c>
      <c r="G44" s="218">
        <v>4</v>
      </c>
      <c r="H44" s="196">
        <f t="shared" si="4"/>
        <v>6</v>
      </c>
      <c r="I44" s="62">
        <f>SUM(J44,K44,L44)</f>
        <v>64</v>
      </c>
      <c r="J44" s="63">
        <v>32</v>
      </c>
      <c r="K44" s="65">
        <v>32</v>
      </c>
      <c r="L44" s="66" t="s">
        <v>27</v>
      </c>
      <c r="M44" s="61"/>
      <c r="N44" s="133"/>
      <c r="O44" s="118"/>
      <c r="P44" s="61"/>
      <c r="Q44" s="96"/>
      <c r="R44" s="80"/>
      <c r="S44" s="103"/>
      <c r="T44" s="129"/>
      <c r="U44" s="84"/>
      <c r="V44" s="71"/>
      <c r="W44" s="93"/>
      <c r="X44" s="91"/>
      <c r="Y44"/>
    </row>
    <row r="45" spans="2:25" ht="16.5" thickBot="1">
      <c r="B45" s="266" t="s">
        <v>135</v>
      </c>
      <c r="C45" s="233" t="s">
        <v>49</v>
      </c>
      <c r="D45" s="123" t="s">
        <v>137</v>
      </c>
      <c r="E45" s="19" t="s">
        <v>26</v>
      </c>
      <c r="F45" s="8"/>
      <c r="G45" s="251">
        <v>2</v>
      </c>
      <c r="H45" s="221">
        <f t="shared" si="4"/>
        <v>3</v>
      </c>
      <c r="I45" s="24">
        <f>SUM(J45,K45,L45)</f>
        <v>32</v>
      </c>
      <c r="J45" s="26">
        <v>8</v>
      </c>
      <c r="K45" s="29">
        <v>24</v>
      </c>
      <c r="L45" s="31" t="s">
        <v>27</v>
      </c>
      <c r="M45" s="8"/>
      <c r="N45" s="135"/>
      <c r="O45" s="116"/>
      <c r="P45" s="8"/>
      <c r="Q45" s="98"/>
      <c r="R45" s="22"/>
      <c r="S45" s="107"/>
      <c r="T45" s="11"/>
      <c r="U45" s="94"/>
      <c r="V45" s="7"/>
      <c r="W45" s="101"/>
      <c r="X45" s="47"/>
      <c r="Y45"/>
    </row>
    <row r="46" spans="2:25" ht="16.350000000000001" customHeight="1" thickBot="1">
      <c r="B46" s="307" t="s">
        <v>96</v>
      </c>
      <c r="C46" s="308"/>
      <c r="D46" s="308"/>
      <c r="E46" s="308"/>
      <c r="F46" s="309"/>
      <c r="G46" s="193">
        <f>SUM(G47:G49)</f>
        <v>6</v>
      </c>
      <c r="H46" s="222">
        <f>SUM(H47:H49)</f>
        <v>9</v>
      </c>
      <c r="I46" s="24"/>
      <c r="J46" s="24"/>
      <c r="K46" s="29"/>
      <c r="L46" s="31"/>
      <c r="M46" s="8"/>
      <c r="N46" s="135"/>
      <c r="O46" s="116"/>
      <c r="P46" s="8"/>
      <c r="Q46" s="94"/>
      <c r="R46" s="7"/>
      <c r="S46" s="108"/>
      <c r="T46" s="9"/>
      <c r="U46" s="94"/>
      <c r="V46" s="7"/>
      <c r="W46" s="101"/>
      <c r="X46" s="47"/>
      <c r="Y46"/>
    </row>
    <row r="47" spans="2:25">
      <c r="B47" s="234" t="s">
        <v>136</v>
      </c>
      <c r="C47" s="232" t="s">
        <v>99</v>
      </c>
      <c r="D47" s="124" t="s">
        <v>162</v>
      </c>
      <c r="E47" s="53" t="s">
        <v>26</v>
      </c>
      <c r="F47" s="50"/>
      <c r="G47" s="253">
        <v>2</v>
      </c>
      <c r="H47" s="253">
        <f>G47*1.5</f>
        <v>3</v>
      </c>
      <c r="I47" s="51">
        <f>SUM(J47,K47,L47)</f>
        <v>32</v>
      </c>
      <c r="J47" s="52">
        <v>8</v>
      </c>
      <c r="K47" s="54">
        <v>24</v>
      </c>
      <c r="L47" s="55" t="s">
        <v>27</v>
      </c>
      <c r="M47" s="50"/>
      <c r="N47" s="132"/>
      <c r="O47" s="117"/>
      <c r="P47" s="50"/>
      <c r="Q47" s="95"/>
      <c r="R47" s="75"/>
      <c r="S47" s="102"/>
      <c r="T47" s="50"/>
      <c r="U47" s="99"/>
      <c r="V47" s="53"/>
      <c r="W47" s="102"/>
      <c r="X47" s="81"/>
      <c r="Y47"/>
    </row>
    <row r="48" spans="2:25">
      <c r="B48" s="227" t="s">
        <v>50</v>
      </c>
      <c r="C48" s="228" t="s">
        <v>51</v>
      </c>
      <c r="D48" s="125" t="s">
        <v>129</v>
      </c>
      <c r="E48" s="64" t="s">
        <v>26</v>
      </c>
      <c r="F48" s="61"/>
      <c r="G48" s="218">
        <v>2</v>
      </c>
      <c r="H48" s="196">
        <f t="shared" ref="H48:H49" si="5">G48*1.5</f>
        <v>3</v>
      </c>
      <c r="I48" s="62">
        <f>SUM(J48,K48,L48)</f>
        <v>32</v>
      </c>
      <c r="J48" s="63">
        <v>16</v>
      </c>
      <c r="K48" s="65">
        <v>16</v>
      </c>
      <c r="L48" s="66" t="s">
        <v>27</v>
      </c>
      <c r="M48" s="61"/>
      <c r="N48" s="133"/>
      <c r="O48" s="118"/>
      <c r="P48" s="61"/>
      <c r="Q48" s="96"/>
      <c r="R48" s="80"/>
      <c r="S48" s="103"/>
      <c r="T48" s="131"/>
      <c r="U48" s="84"/>
      <c r="V48" s="71"/>
      <c r="W48" s="93"/>
      <c r="X48" s="91"/>
      <c r="Y48"/>
    </row>
    <row r="49" spans="1:95" ht="16.5" thickBot="1">
      <c r="B49" s="236" t="s">
        <v>178</v>
      </c>
      <c r="C49" s="230" t="s">
        <v>165</v>
      </c>
      <c r="D49" s="123" t="s">
        <v>139</v>
      </c>
      <c r="E49" s="7" t="s">
        <v>26</v>
      </c>
      <c r="F49" s="8"/>
      <c r="G49" s="189">
        <v>2</v>
      </c>
      <c r="H49" s="218">
        <f t="shared" si="5"/>
        <v>3</v>
      </c>
      <c r="I49" s="24">
        <f>SUM(J49,K49,L49)</f>
        <v>32</v>
      </c>
      <c r="J49" s="26">
        <v>16</v>
      </c>
      <c r="K49" s="29">
        <v>16</v>
      </c>
      <c r="L49" s="31" t="s">
        <v>27</v>
      </c>
      <c r="M49" s="119"/>
      <c r="N49" s="135"/>
      <c r="O49" s="121"/>
      <c r="P49" s="8"/>
      <c r="Q49" s="127"/>
      <c r="R49" s="22"/>
      <c r="S49" s="101"/>
      <c r="T49" s="8"/>
      <c r="U49" s="109"/>
      <c r="V49" s="10"/>
      <c r="W49" s="101"/>
      <c r="X49" s="47"/>
      <c r="Y49"/>
    </row>
    <row r="50" spans="1:95" ht="16.350000000000001" customHeight="1" thickBot="1">
      <c r="B50" s="327" t="s">
        <v>52</v>
      </c>
      <c r="C50" s="328"/>
      <c r="D50" s="328"/>
      <c r="E50" s="328"/>
      <c r="F50" s="329"/>
      <c r="G50" s="190">
        <f>G51+G56+G60</f>
        <v>20</v>
      </c>
      <c r="H50" s="190">
        <f>H51+H56+H60</f>
        <v>30</v>
      </c>
      <c r="I50" s="152"/>
      <c r="J50" s="154"/>
      <c r="K50" s="155"/>
      <c r="L50" s="156"/>
      <c r="M50" s="157"/>
      <c r="N50" s="153"/>
      <c r="O50" s="158"/>
      <c r="P50" s="159"/>
      <c r="Q50" s="157"/>
      <c r="R50" s="153"/>
      <c r="S50" s="158"/>
      <c r="T50" s="159"/>
      <c r="U50" s="169"/>
      <c r="V50" s="170"/>
      <c r="W50" s="158"/>
      <c r="X50" s="160"/>
      <c r="Y50"/>
    </row>
    <row r="51" spans="1:95" ht="16.350000000000001" customHeight="1" thickBot="1">
      <c r="B51" s="307" t="s">
        <v>62</v>
      </c>
      <c r="C51" s="308"/>
      <c r="D51" s="308"/>
      <c r="E51" s="308"/>
      <c r="F51" s="309"/>
      <c r="G51" s="191">
        <f>SUM(G52:G55)</f>
        <v>12</v>
      </c>
      <c r="H51" s="191">
        <f>SUM(H52:H55)</f>
        <v>18</v>
      </c>
      <c r="I51" s="24"/>
      <c r="J51" s="26"/>
      <c r="K51" s="29"/>
      <c r="L51" s="31"/>
      <c r="M51" s="94"/>
      <c r="N51" s="7"/>
      <c r="O51" s="101"/>
      <c r="P51" s="8"/>
      <c r="Q51" s="94"/>
      <c r="R51" s="7"/>
      <c r="S51" s="101"/>
      <c r="T51" s="8"/>
      <c r="U51" s="94"/>
      <c r="V51" s="7"/>
      <c r="W51" s="101"/>
      <c r="X51" s="47"/>
      <c r="Y51"/>
    </row>
    <row r="52" spans="1:95">
      <c r="B52" s="229" t="s">
        <v>140</v>
      </c>
      <c r="C52" s="74" t="s">
        <v>94</v>
      </c>
      <c r="D52" s="126" t="s">
        <v>129</v>
      </c>
      <c r="E52" s="59" t="s">
        <v>26</v>
      </c>
      <c r="F52" s="68"/>
      <c r="G52" s="249">
        <v>4</v>
      </c>
      <c r="H52" s="245">
        <f>G52*1.5</f>
        <v>6</v>
      </c>
      <c r="I52" s="69">
        <f>SUM(J52,K52,L52)</f>
        <v>64</v>
      </c>
      <c r="J52" s="70">
        <v>32</v>
      </c>
      <c r="K52" s="72">
        <v>32</v>
      </c>
      <c r="L52" s="58" t="s">
        <v>27</v>
      </c>
      <c r="M52" s="84"/>
      <c r="N52" s="71"/>
      <c r="O52" s="93"/>
      <c r="P52" s="68"/>
      <c r="Q52" s="84"/>
      <c r="R52" s="71"/>
      <c r="S52" s="105"/>
      <c r="T52" s="73"/>
      <c r="U52" s="84"/>
      <c r="V52" s="92"/>
      <c r="W52" s="93"/>
      <c r="X52" s="91"/>
      <c r="Y52"/>
    </row>
    <row r="53" spans="1:95">
      <c r="B53" s="235" t="s">
        <v>141</v>
      </c>
      <c r="C53" s="228" t="s">
        <v>93</v>
      </c>
      <c r="D53" s="125" t="s">
        <v>138</v>
      </c>
      <c r="E53" s="64" t="s">
        <v>26</v>
      </c>
      <c r="F53" s="61"/>
      <c r="G53" s="218">
        <v>4</v>
      </c>
      <c r="H53" s="249">
        <f t="shared" ref="H53:H55" si="6">G53*1.5</f>
        <v>6</v>
      </c>
      <c r="I53" s="62">
        <f>SUM(J53,K53,L53)</f>
        <v>64</v>
      </c>
      <c r="J53" s="63">
        <v>32</v>
      </c>
      <c r="K53" s="63">
        <v>24</v>
      </c>
      <c r="L53" s="63">
        <v>8</v>
      </c>
      <c r="M53" s="112"/>
      <c r="N53" s="64"/>
      <c r="O53" s="103"/>
      <c r="P53" s="61"/>
      <c r="Q53" s="112"/>
      <c r="R53" s="64"/>
      <c r="S53" s="128"/>
      <c r="T53" s="67"/>
      <c r="U53" s="112"/>
      <c r="V53" s="64"/>
      <c r="W53" s="93"/>
      <c r="X53" s="91"/>
      <c r="Y53" s="211"/>
    </row>
    <row r="54" spans="1:95">
      <c r="B54" s="224" t="s">
        <v>142</v>
      </c>
      <c r="C54" s="225" t="s">
        <v>53</v>
      </c>
      <c r="D54" s="57" t="s">
        <v>172</v>
      </c>
      <c r="E54" s="71"/>
      <c r="F54" s="83" t="s">
        <v>30</v>
      </c>
      <c r="G54" s="249">
        <v>2</v>
      </c>
      <c r="H54" s="249">
        <f t="shared" si="6"/>
        <v>3</v>
      </c>
      <c r="I54" s="69">
        <f>SUM(J54,K54,L54)</f>
        <v>0</v>
      </c>
      <c r="J54" s="70" t="s">
        <v>27</v>
      </c>
      <c r="K54" s="72" t="s">
        <v>27</v>
      </c>
      <c r="L54" s="58" t="s">
        <v>27</v>
      </c>
      <c r="M54" s="84"/>
      <c r="N54" s="71"/>
      <c r="O54" s="93"/>
      <c r="P54" s="68"/>
      <c r="Q54" s="84"/>
      <c r="R54" s="71"/>
      <c r="S54" s="323"/>
      <c r="T54" s="324"/>
      <c r="U54" s="84"/>
      <c r="V54" s="71"/>
      <c r="W54" s="93"/>
      <c r="X54" s="91"/>
      <c r="Y54"/>
    </row>
    <row r="55" spans="1:95" ht="27" customHeight="1" thickBot="1">
      <c r="B55" s="236" t="s">
        <v>54</v>
      </c>
      <c r="C55" s="230" t="s">
        <v>55</v>
      </c>
      <c r="D55" s="123" t="s">
        <v>166</v>
      </c>
      <c r="E55" s="7"/>
      <c r="F55" s="39" t="s">
        <v>30</v>
      </c>
      <c r="G55" s="189">
        <v>2</v>
      </c>
      <c r="H55" s="248">
        <f t="shared" si="6"/>
        <v>3</v>
      </c>
      <c r="I55" s="24">
        <f>SUM(J55,K55,L55)</f>
        <v>112</v>
      </c>
      <c r="J55" s="31">
        <v>10</v>
      </c>
      <c r="K55" s="31">
        <v>100</v>
      </c>
      <c r="L55" s="31">
        <v>2</v>
      </c>
      <c r="M55" s="94"/>
      <c r="N55" s="7"/>
      <c r="O55" s="101"/>
      <c r="P55" s="8"/>
      <c r="Q55" s="94"/>
      <c r="R55" s="7"/>
      <c r="S55" s="325"/>
      <c r="T55" s="326"/>
      <c r="U55" s="94"/>
      <c r="V55" s="7"/>
      <c r="W55" s="101"/>
      <c r="X55" s="47"/>
      <c r="Y55" s="211"/>
    </row>
    <row r="56" spans="1:95" ht="16.350000000000001" customHeight="1" thickBot="1">
      <c r="B56" s="307" t="s">
        <v>96</v>
      </c>
      <c r="C56" s="308"/>
      <c r="D56" s="308"/>
      <c r="E56" s="308"/>
      <c r="F56" s="309"/>
      <c r="G56" s="193">
        <f>SUM(G57:G58)</f>
        <v>6</v>
      </c>
      <c r="H56" s="222">
        <f>SUM(H57:H58)</f>
        <v>9</v>
      </c>
      <c r="I56" s="24"/>
      <c r="J56" s="26"/>
      <c r="K56" s="29"/>
      <c r="L56" s="31"/>
      <c r="M56" s="94"/>
      <c r="N56" s="7"/>
      <c r="O56" s="107"/>
      <c r="P56" s="11"/>
      <c r="Q56" s="94"/>
      <c r="R56" s="7"/>
      <c r="S56" s="108"/>
      <c r="T56" s="8"/>
      <c r="U56" s="94"/>
      <c r="V56" s="7"/>
      <c r="W56" s="101"/>
      <c r="X56" s="47"/>
      <c r="Y56"/>
    </row>
    <row r="57" spans="1:95">
      <c r="B57" s="237" t="s">
        <v>56</v>
      </c>
      <c r="C57" s="232" t="s">
        <v>57</v>
      </c>
      <c r="D57" s="124" t="s">
        <v>144</v>
      </c>
      <c r="E57" s="53" t="s">
        <v>26</v>
      </c>
      <c r="F57" s="50"/>
      <c r="G57" s="253">
        <v>2</v>
      </c>
      <c r="H57" s="253">
        <f t="shared" ref="H57:H61" si="7">G57*1.5</f>
        <v>3</v>
      </c>
      <c r="I57" s="51">
        <f>SUM(J57,K57,L57)</f>
        <v>32</v>
      </c>
      <c r="J57" s="52">
        <v>16</v>
      </c>
      <c r="K57" s="54">
        <v>16</v>
      </c>
      <c r="L57" s="55" t="s">
        <v>27</v>
      </c>
      <c r="M57" s="99"/>
      <c r="N57" s="53"/>
      <c r="O57" s="102"/>
      <c r="P57" s="50"/>
      <c r="Q57" s="99"/>
      <c r="R57" s="53"/>
      <c r="S57" s="104"/>
      <c r="T57" s="56"/>
      <c r="U57" s="99"/>
      <c r="V57" s="132"/>
      <c r="W57" s="102"/>
      <c r="X57" s="81"/>
      <c r="Y57"/>
    </row>
    <row r="58" spans="1:95">
      <c r="B58" s="238" t="s">
        <v>143</v>
      </c>
      <c r="C58" s="225" t="s">
        <v>58</v>
      </c>
      <c r="D58" s="126" t="s">
        <v>129</v>
      </c>
      <c r="E58" s="59" t="s">
        <v>26</v>
      </c>
      <c r="F58" s="68"/>
      <c r="G58" s="249">
        <v>4</v>
      </c>
      <c r="H58" s="249">
        <f t="shared" si="7"/>
        <v>6</v>
      </c>
      <c r="I58" s="69">
        <f>SUM(J58,K58,L58)</f>
        <v>64</v>
      </c>
      <c r="J58" s="70">
        <v>32</v>
      </c>
      <c r="K58" s="72">
        <v>32</v>
      </c>
      <c r="L58" s="58" t="s">
        <v>27</v>
      </c>
      <c r="M58" s="84"/>
      <c r="N58" s="71"/>
      <c r="O58" s="93"/>
      <c r="P58" s="68"/>
      <c r="Q58" s="84"/>
      <c r="R58" s="71"/>
      <c r="S58" s="105"/>
      <c r="T58" s="73"/>
      <c r="U58" s="84"/>
      <c r="V58" s="92"/>
      <c r="W58" s="93"/>
      <c r="X58" s="91"/>
      <c r="Y58"/>
    </row>
    <row r="59" spans="1:95" ht="16.5" thickBot="1">
      <c r="B59" s="239" t="s">
        <v>59</v>
      </c>
      <c r="C59" s="230" t="s">
        <v>60</v>
      </c>
      <c r="D59" s="123" t="s">
        <v>160</v>
      </c>
      <c r="E59" s="7" t="s">
        <v>26</v>
      </c>
      <c r="F59" s="8"/>
      <c r="G59" s="189">
        <v>2</v>
      </c>
      <c r="H59" s="189">
        <f t="shared" si="7"/>
        <v>3</v>
      </c>
      <c r="I59" s="24">
        <f>SUM(J59,K59,L59)</f>
        <v>32</v>
      </c>
      <c r="J59" s="26">
        <v>16</v>
      </c>
      <c r="K59" s="29">
        <v>16</v>
      </c>
      <c r="L59" s="31" t="s">
        <v>27</v>
      </c>
      <c r="M59" s="94"/>
      <c r="N59" s="7"/>
      <c r="O59" s="101"/>
      <c r="P59" s="8"/>
      <c r="Q59" s="94"/>
      <c r="R59" s="7"/>
      <c r="S59" s="141"/>
      <c r="T59" s="20"/>
      <c r="U59" s="94"/>
      <c r="V59" s="7"/>
      <c r="W59" s="101"/>
      <c r="X59" s="47"/>
      <c r="Y59"/>
    </row>
    <row r="60" spans="1:95" s="1" customFormat="1" ht="16.350000000000001" customHeight="1" thickBot="1">
      <c r="A60" s="48"/>
      <c r="B60" s="307" t="s">
        <v>95</v>
      </c>
      <c r="C60" s="308"/>
      <c r="D60" s="308"/>
      <c r="E60" s="308"/>
      <c r="F60" s="309"/>
      <c r="G60" s="195">
        <v>2</v>
      </c>
      <c r="H60" s="195">
        <f t="shared" si="7"/>
        <v>3</v>
      </c>
      <c r="I60" s="24"/>
      <c r="J60" s="24"/>
      <c r="K60" s="29"/>
      <c r="L60" s="31"/>
      <c r="M60" s="94"/>
      <c r="N60" s="7"/>
      <c r="O60" s="101"/>
      <c r="P60" s="8"/>
      <c r="Q60" s="94"/>
      <c r="R60" s="7"/>
      <c r="S60" s="101"/>
      <c r="T60" s="8"/>
      <c r="U60" s="94"/>
      <c r="V60" s="7"/>
      <c r="W60" s="101"/>
      <c r="X60" s="136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ht="16.5" thickBot="1">
      <c r="B61" s="183"/>
      <c r="C61" s="352" t="s">
        <v>188</v>
      </c>
      <c r="D61" s="353" t="s">
        <v>186</v>
      </c>
      <c r="E61" s="17"/>
      <c r="F61" s="18" t="s">
        <v>30</v>
      </c>
      <c r="G61" s="197">
        <v>2</v>
      </c>
      <c r="H61" s="221">
        <f t="shared" si="7"/>
        <v>3</v>
      </c>
      <c r="I61" s="24">
        <f>SUM(J61,K61,L61)</f>
        <v>32</v>
      </c>
      <c r="J61" s="28">
        <v>32</v>
      </c>
      <c r="K61" s="30" t="s">
        <v>27</v>
      </c>
      <c r="L61" s="32" t="s">
        <v>27</v>
      </c>
      <c r="M61" s="100"/>
      <c r="N61" s="17"/>
      <c r="O61" s="106"/>
      <c r="P61" s="18"/>
      <c r="Q61" s="100"/>
      <c r="R61" s="17"/>
      <c r="S61" s="142"/>
      <c r="T61" s="23"/>
      <c r="U61" s="100"/>
      <c r="V61" s="17"/>
      <c r="W61" s="106"/>
      <c r="X61" s="111"/>
      <c r="Y61"/>
    </row>
    <row r="62" spans="1:95" ht="16.7" customHeight="1" thickTop="1" thickBot="1">
      <c r="B62" s="330" t="s">
        <v>61</v>
      </c>
      <c r="C62" s="331"/>
      <c r="D62" s="331"/>
      <c r="E62" s="331"/>
      <c r="F62" s="332"/>
      <c r="G62" s="194">
        <f>G63+G69+G72+G68</f>
        <v>20</v>
      </c>
      <c r="H62" s="194">
        <f>H63+H69+H72+H68</f>
        <v>30</v>
      </c>
      <c r="I62" s="152"/>
      <c r="J62" s="162"/>
      <c r="K62" s="163"/>
      <c r="L62" s="164"/>
      <c r="M62" s="165"/>
      <c r="N62" s="161"/>
      <c r="O62" s="166"/>
      <c r="P62" s="167"/>
      <c r="Q62" s="165"/>
      <c r="R62" s="161"/>
      <c r="S62" s="166"/>
      <c r="T62" s="167"/>
      <c r="U62" s="165"/>
      <c r="V62" s="161"/>
      <c r="W62" s="166"/>
      <c r="X62" s="168"/>
      <c r="Y62"/>
    </row>
    <row r="63" spans="1:95" ht="16.350000000000001" customHeight="1" thickBot="1">
      <c r="B63" s="307" t="s">
        <v>62</v>
      </c>
      <c r="C63" s="308"/>
      <c r="D63" s="308"/>
      <c r="E63" s="308"/>
      <c r="F63" s="309"/>
      <c r="G63" s="191">
        <f>SUM(G64:G67)</f>
        <v>10</v>
      </c>
      <c r="H63" s="200">
        <f>SUM(H64:H67)</f>
        <v>15</v>
      </c>
      <c r="I63" s="24"/>
      <c r="J63" s="26"/>
      <c r="K63" s="29"/>
      <c r="L63" s="31"/>
      <c r="M63" s="94"/>
      <c r="N63" s="7"/>
      <c r="O63" s="101"/>
      <c r="P63" s="8"/>
      <c r="Q63" s="137"/>
      <c r="R63" s="12"/>
      <c r="S63" s="143"/>
      <c r="T63" s="13"/>
      <c r="U63" s="94"/>
      <c r="V63" s="7"/>
      <c r="W63" s="101"/>
      <c r="X63" s="47"/>
      <c r="Y63"/>
    </row>
    <row r="64" spans="1:95">
      <c r="B64" s="234" t="s">
        <v>63</v>
      </c>
      <c r="C64" s="232" t="s">
        <v>64</v>
      </c>
      <c r="D64" s="125" t="s">
        <v>155</v>
      </c>
      <c r="E64" s="53" t="s">
        <v>26</v>
      </c>
      <c r="F64" s="50"/>
      <c r="G64" s="253">
        <v>4</v>
      </c>
      <c r="H64" s="253">
        <f>G64*1.5</f>
        <v>6</v>
      </c>
      <c r="I64" s="51">
        <f>SUM(J64,K64,L64)</f>
        <v>64</v>
      </c>
      <c r="J64" s="52">
        <v>32</v>
      </c>
      <c r="K64" s="54">
        <v>32</v>
      </c>
      <c r="L64" s="55" t="s">
        <v>27</v>
      </c>
      <c r="M64" s="99"/>
      <c r="N64" s="53"/>
      <c r="O64" s="102"/>
      <c r="P64" s="50"/>
      <c r="Q64" s="138"/>
      <c r="R64" s="85"/>
      <c r="S64" s="144"/>
      <c r="T64" s="86"/>
      <c r="U64" s="95"/>
      <c r="V64" s="75"/>
      <c r="W64" s="102"/>
      <c r="X64" s="81"/>
      <c r="Y64"/>
    </row>
    <row r="65" spans="1:25">
      <c r="B65" s="240" t="s">
        <v>65</v>
      </c>
      <c r="C65" s="74" t="s">
        <v>66</v>
      </c>
      <c r="D65" s="126" t="s">
        <v>139</v>
      </c>
      <c r="E65" s="71" t="s">
        <v>26</v>
      </c>
      <c r="F65" s="68"/>
      <c r="G65" s="196">
        <v>2</v>
      </c>
      <c r="H65" s="221">
        <f t="shared" ref="H65:H68" si="8">G65*1.5</f>
        <v>3</v>
      </c>
      <c r="I65" s="69">
        <f>SUM(J65,K65,L65)</f>
        <v>32</v>
      </c>
      <c r="J65" s="70">
        <v>16</v>
      </c>
      <c r="K65" s="70">
        <v>8</v>
      </c>
      <c r="L65" s="70">
        <v>8</v>
      </c>
      <c r="M65" s="84"/>
      <c r="N65" s="71"/>
      <c r="O65" s="93"/>
      <c r="P65" s="68"/>
      <c r="Q65" s="139"/>
      <c r="R65" s="87"/>
      <c r="S65" s="145"/>
      <c r="T65" s="88"/>
      <c r="U65" s="97"/>
      <c r="V65" s="77"/>
      <c r="W65" s="93"/>
      <c r="X65" s="91"/>
      <c r="Y65" s="211"/>
    </row>
    <row r="66" spans="1:25">
      <c r="B66" s="241" t="s">
        <v>67</v>
      </c>
      <c r="C66" s="242" t="s">
        <v>68</v>
      </c>
      <c r="D66" s="125" t="s">
        <v>139</v>
      </c>
      <c r="E66" s="64" t="s">
        <v>26</v>
      </c>
      <c r="F66" s="61"/>
      <c r="G66" s="218">
        <v>2</v>
      </c>
      <c r="H66" s="254">
        <f t="shared" si="8"/>
        <v>3</v>
      </c>
      <c r="I66" s="62">
        <f>SUM(J66,K66,L66)</f>
        <v>32</v>
      </c>
      <c r="J66" s="63">
        <v>16</v>
      </c>
      <c r="K66" s="212"/>
      <c r="L66" s="66">
        <v>16</v>
      </c>
      <c r="M66" s="112"/>
      <c r="N66" s="64"/>
      <c r="O66" s="103"/>
      <c r="P66" s="61"/>
      <c r="Q66" s="140"/>
      <c r="R66" s="89"/>
      <c r="S66" s="146"/>
      <c r="T66" s="90"/>
      <c r="U66" s="96"/>
      <c r="V66" s="80"/>
      <c r="W66" s="103"/>
      <c r="X66" s="15"/>
      <c r="Y66" s="211"/>
    </row>
    <row r="67" spans="1:25">
      <c r="B67" s="229" t="s">
        <v>69</v>
      </c>
      <c r="C67" s="74" t="s">
        <v>70</v>
      </c>
      <c r="D67" s="126" t="s">
        <v>132</v>
      </c>
      <c r="E67" s="71" t="s">
        <v>26</v>
      </c>
      <c r="F67" s="68"/>
      <c r="G67" s="196">
        <v>2</v>
      </c>
      <c r="H67" s="254">
        <f t="shared" si="8"/>
        <v>3</v>
      </c>
      <c r="I67" s="69">
        <f>SUM(J67,K67,L67)</f>
        <v>32</v>
      </c>
      <c r="J67" s="70">
        <v>4</v>
      </c>
      <c r="K67" s="72">
        <v>28</v>
      </c>
      <c r="L67" s="58" t="s">
        <v>27</v>
      </c>
      <c r="M67" s="84"/>
      <c r="N67" s="71"/>
      <c r="O67" s="93"/>
      <c r="P67" s="68"/>
      <c r="Q67" s="139"/>
      <c r="R67" s="87"/>
      <c r="S67" s="145"/>
      <c r="T67" s="88"/>
      <c r="U67" s="97"/>
      <c r="V67" s="77"/>
      <c r="W67" s="93"/>
      <c r="X67" s="91"/>
      <c r="Y67"/>
    </row>
    <row r="68" spans="1:25" ht="16.5" thickBot="1">
      <c r="B68" s="243" t="s">
        <v>152</v>
      </c>
      <c r="C68" s="233" t="s">
        <v>71</v>
      </c>
      <c r="D68" s="38" t="s">
        <v>172</v>
      </c>
      <c r="E68" s="7"/>
      <c r="F68" s="21" t="s">
        <v>30</v>
      </c>
      <c r="G68" s="257">
        <v>2</v>
      </c>
      <c r="H68" s="258">
        <f t="shared" si="8"/>
        <v>3</v>
      </c>
      <c r="I68" s="24">
        <f>SUM(J68,K68,L68)</f>
        <v>0</v>
      </c>
      <c r="J68" s="26" t="s">
        <v>27</v>
      </c>
      <c r="K68" s="29" t="s">
        <v>27</v>
      </c>
      <c r="L68" s="31" t="s">
        <v>27</v>
      </c>
      <c r="M68" s="94"/>
      <c r="N68" s="7"/>
      <c r="O68" s="101"/>
      <c r="P68" s="8"/>
      <c r="Q68" s="147"/>
      <c r="R68" s="12"/>
      <c r="S68" s="148"/>
      <c r="T68" s="13"/>
      <c r="U68" s="321"/>
      <c r="V68" s="322"/>
      <c r="W68" s="120"/>
      <c r="X68" s="149"/>
      <c r="Y68"/>
    </row>
    <row r="69" spans="1:25" ht="16.350000000000001" customHeight="1" thickBot="1">
      <c r="B69" s="307" t="s">
        <v>96</v>
      </c>
      <c r="C69" s="308"/>
      <c r="D69" s="308"/>
      <c r="E69" s="308"/>
      <c r="F69" s="309"/>
      <c r="G69" s="193">
        <f>SUM(G70:G71)</f>
        <v>6</v>
      </c>
      <c r="H69" s="193">
        <f>SUM(H70:H71)</f>
        <v>9</v>
      </c>
      <c r="I69" s="24"/>
      <c r="J69" s="24"/>
      <c r="K69" s="29"/>
      <c r="L69" s="31"/>
      <c r="M69" s="94"/>
      <c r="N69" s="7"/>
      <c r="O69" s="108"/>
      <c r="P69" s="8"/>
      <c r="Q69" s="137"/>
      <c r="R69" s="12"/>
      <c r="S69" s="143"/>
      <c r="T69" s="13"/>
      <c r="U69" s="110"/>
      <c r="V69" s="7"/>
      <c r="W69" s="101"/>
      <c r="X69" s="47"/>
      <c r="Y69"/>
    </row>
    <row r="70" spans="1:25" ht="25.5">
      <c r="B70" s="244" t="s">
        <v>72</v>
      </c>
      <c r="C70" s="232" t="s">
        <v>73</v>
      </c>
      <c r="D70" s="124" t="s">
        <v>145</v>
      </c>
      <c r="E70" s="53" t="s">
        <v>26</v>
      </c>
      <c r="F70" s="50"/>
      <c r="G70" s="253">
        <v>4</v>
      </c>
      <c r="H70" s="253">
        <f t="shared" ref="H70:H73" si="9">G70*1.5</f>
        <v>6</v>
      </c>
      <c r="I70" s="51">
        <f>SUM(J70,K70,L70)</f>
        <v>64</v>
      </c>
      <c r="J70" s="52">
        <v>32</v>
      </c>
      <c r="K70" s="54">
        <v>24</v>
      </c>
      <c r="L70" s="55">
        <v>8</v>
      </c>
      <c r="M70" s="99"/>
      <c r="N70" s="53"/>
      <c r="O70" s="102"/>
      <c r="P70" s="50"/>
      <c r="Q70" s="138"/>
      <c r="R70" s="85"/>
      <c r="S70" s="144"/>
      <c r="T70" s="86"/>
      <c r="U70" s="95"/>
      <c r="V70" s="75"/>
      <c r="W70" s="102"/>
      <c r="X70" s="15"/>
      <c r="Y70" s="211"/>
    </row>
    <row r="71" spans="1:25" ht="16.5" thickBot="1">
      <c r="B71" s="240" t="s">
        <v>74</v>
      </c>
      <c r="C71" s="74" t="s">
        <v>75</v>
      </c>
      <c r="D71" s="126" t="s">
        <v>146</v>
      </c>
      <c r="E71" s="71" t="s">
        <v>26</v>
      </c>
      <c r="F71" s="68"/>
      <c r="G71" s="196">
        <v>2</v>
      </c>
      <c r="H71" s="254">
        <f t="shared" si="9"/>
        <v>3</v>
      </c>
      <c r="I71" s="202">
        <f>SUM(J71,K71,L71)</f>
        <v>32</v>
      </c>
      <c r="J71" s="203">
        <v>16</v>
      </c>
      <c r="K71" s="213"/>
      <c r="L71" s="203">
        <v>16</v>
      </c>
      <c r="M71" s="119"/>
      <c r="N71" s="206"/>
      <c r="O71" s="120"/>
      <c r="P71" s="207"/>
      <c r="Q71" s="147"/>
      <c r="R71" s="208"/>
      <c r="S71" s="148"/>
      <c r="T71" s="209"/>
      <c r="U71" s="127"/>
      <c r="V71" s="210"/>
      <c r="W71" s="120"/>
      <c r="X71" s="149"/>
      <c r="Y71" s="211"/>
    </row>
    <row r="72" spans="1:25" ht="16.350000000000001" customHeight="1" thickBot="1">
      <c r="B72" s="307" t="s">
        <v>95</v>
      </c>
      <c r="C72" s="308"/>
      <c r="D72" s="308"/>
      <c r="E72" s="308"/>
      <c r="F72" s="309"/>
      <c r="G72" s="198">
        <v>2</v>
      </c>
      <c r="H72" s="198">
        <f t="shared" si="9"/>
        <v>3</v>
      </c>
      <c r="I72" s="24"/>
      <c r="J72" s="24"/>
      <c r="K72" s="29"/>
      <c r="L72" s="31"/>
      <c r="M72" s="94"/>
      <c r="N72" s="7"/>
      <c r="O72" s="101"/>
      <c r="P72" s="47"/>
      <c r="Q72" s="94"/>
      <c r="R72" s="7"/>
      <c r="S72" s="101"/>
      <c r="T72" s="8"/>
      <c r="U72" s="94"/>
      <c r="V72" s="7"/>
      <c r="W72" s="101"/>
      <c r="X72" s="47"/>
      <c r="Y72"/>
    </row>
    <row r="73" spans="1:25" ht="16.350000000000001" customHeight="1" thickBot="1">
      <c r="A73" s="48"/>
      <c r="B73" s="289"/>
      <c r="C73" s="290" t="s">
        <v>188</v>
      </c>
      <c r="D73" s="291" t="s">
        <v>186</v>
      </c>
      <c r="E73" s="71"/>
      <c r="F73" s="68" t="s">
        <v>30</v>
      </c>
      <c r="G73" s="201">
        <v>2</v>
      </c>
      <c r="H73" s="201">
        <f t="shared" si="9"/>
        <v>3</v>
      </c>
      <c r="I73" s="202">
        <f>SUM(J73,K73,L73)</f>
        <v>32</v>
      </c>
      <c r="J73" s="203">
        <v>32</v>
      </c>
      <c r="K73" s="204" t="s">
        <v>27</v>
      </c>
      <c r="L73" s="205" t="s">
        <v>27</v>
      </c>
      <c r="M73" s="119"/>
      <c r="N73" s="206"/>
      <c r="O73" s="120"/>
      <c r="P73" s="207"/>
      <c r="Q73" s="147"/>
      <c r="R73" s="208"/>
      <c r="S73" s="148"/>
      <c r="T73" s="209"/>
      <c r="U73" s="127"/>
      <c r="V73" s="210"/>
      <c r="W73" s="120"/>
      <c r="X73" s="149"/>
      <c r="Y73"/>
    </row>
    <row r="74" spans="1:25" ht="16.350000000000001" customHeight="1" thickBot="1">
      <c r="B74" s="348" t="s">
        <v>76</v>
      </c>
      <c r="C74" s="349"/>
      <c r="D74" s="349"/>
      <c r="E74" s="349"/>
      <c r="F74" s="350"/>
      <c r="G74" s="199">
        <f>G75+G79+G78</f>
        <v>20</v>
      </c>
      <c r="H74" s="199">
        <f>H75+H79+H78</f>
        <v>30</v>
      </c>
      <c r="I74" s="152"/>
      <c r="J74" s="154"/>
      <c r="K74" s="155"/>
      <c r="L74" s="156"/>
      <c r="M74" s="157"/>
      <c r="N74" s="153"/>
      <c r="O74" s="158"/>
      <c r="P74" s="159"/>
      <c r="Q74" s="157"/>
      <c r="R74" s="153"/>
      <c r="S74" s="158"/>
      <c r="T74" s="159"/>
      <c r="U74" s="157"/>
      <c r="V74" s="153"/>
      <c r="W74" s="158"/>
      <c r="X74" s="160"/>
      <c r="Y74"/>
    </row>
    <row r="75" spans="1:25" ht="16.350000000000001" customHeight="1" thickBot="1">
      <c r="B75" s="307" t="s">
        <v>44</v>
      </c>
      <c r="C75" s="308"/>
      <c r="D75" s="308"/>
      <c r="E75" s="308"/>
      <c r="F75" s="309"/>
      <c r="G75" s="200">
        <f>SUM(G76:G77)</f>
        <v>6</v>
      </c>
      <c r="H75" s="200">
        <f>SUM(H76:H77)</f>
        <v>9</v>
      </c>
      <c r="I75" s="24"/>
      <c r="J75" s="26"/>
      <c r="K75" s="29"/>
      <c r="L75" s="31"/>
      <c r="M75" s="94"/>
      <c r="N75" s="7"/>
      <c r="O75" s="101"/>
      <c r="P75" s="8"/>
      <c r="Q75" s="137"/>
      <c r="R75" s="12"/>
      <c r="S75" s="143"/>
      <c r="T75" s="13"/>
      <c r="U75" s="94"/>
      <c r="V75" s="7"/>
      <c r="W75" s="101"/>
      <c r="X75" s="47"/>
      <c r="Y75"/>
    </row>
    <row r="76" spans="1:25" ht="25.5">
      <c r="B76" s="244" t="s">
        <v>77</v>
      </c>
      <c r="C76" s="232" t="s">
        <v>78</v>
      </c>
      <c r="D76" s="124" t="s">
        <v>148</v>
      </c>
      <c r="E76" s="53" t="s">
        <v>26</v>
      </c>
      <c r="F76" s="50"/>
      <c r="G76" s="253">
        <v>4</v>
      </c>
      <c r="H76" s="255">
        <f>G76*1.5</f>
        <v>6</v>
      </c>
      <c r="I76" s="51">
        <f>SUM(J76,K76,L76)</f>
        <v>64</v>
      </c>
      <c r="J76" s="70">
        <v>32</v>
      </c>
      <c r="K76" s="70">
        <v>32</v>
      </c>
      <c r="L76" s="55" t="s">
        <v>27</v>
      </c>
      <c r="M76" s="99"/>
      <c r="N76" s="53"/>
      <c r="O76" s="102"/>
      <c r="P76" s="50"/>
      <c r="Q76" s="138"/>
      <c r="R76" s="85"/>
      <c r="S76" s="144"/>
      <c r="T76" s="86"/>
      <c r="U76" s="99"/>
      <c r="V76" s="53"/>
      <c r="W76" s="104"/>
      <c r="X76" s="150"/>
      <c r="Y76" s="211"/>
    </row>
    <row r="77" spans="1:25">
      <c r="B77" s="260" t="s">
        <v>147</v>
      </c>
      <c r="C77" s="225" t="s">
        <v>79</v>
      </c>
      <c r="D77" s="125" t="s">
        <v>133</v>
      </c>
      <c r="E77" s="59" t="s">
        <v>26</v>
      </c>
      <c r="F77" s="68"/>
      <c r="G77" s="248">
        <v>2</v>
      </c>
      <c r="H77" s="254">
        <f t="shared" ref="H77:H78" si="10">G77*1.5</f>
        <v>3</v>
      </c>
      <c r="I77" s="69">
        <f>SUM(J77,K77,L77)</f>
        <v>32</v>
      </c>
      <c r="J77" s="70">
        <v>16</v>
      </c>
      <c r="K77" s="72">
        <v>8</v>
      </c>
      <c r="L77" s="58">
        <v>8</v>
      </c>
      <c r="M77" s="84"/>
      <c r="N77" s="71"/>
      <c r="O77" s="93"/>
      <c r="P77" s="68"/>
      <c r="Q77" s="139"/>
      <c r="R77" s="87"/>
      <c r="S77" s="145"/>
      <c r="T77" s="88"/>
      <c r="U77" s="84"/>
      <c r="V77" s="71"/>
      <c r="W77" s="105"/>
      <c r="X77" s="78"/>
      <c r="Y77"/>
    </row>
    <row r="78" spans="1:25" ht="16.5" thickBot="1">
      <c r="B78" s="260" t="s">
        <v>151</v>
      </c>
      <c r="C78" s="233" t="s">
        <v>80</v>
      </c>
      <c r="D78" s="38" t="s">
        <v>172</v>
      </c>
      <c r="E78" s="7"/>
      <c r="F78" s="21" t="s">
        <v>21</v>
      </c>
      <c r="G78" s="259">
        <v>8</v>
      </c>
      <c r="H78" s="258">
        <f t="shared" si="10"/>
        <v>12</v>
      </c>
      <c r="I78" s="24">
        <f>SUM(J78,K78,L78)</f>
        <v>0</v>
      </c>
      <c r="J78" s="26" t="s">
        <v>27</v>
      </c>
      <c r="K78" s="29" t="s">
        <v>27</v>
      </c>
      <c r="L78" s="31" t="s">
        <v>27</v>
      </c>
      <c r="M78" s="94"/>
      <c r="N78" s="7"/>
      <c r="O78" s="101"/>
      <c r="P78" s="8"/>
      <c r="Q78" s="137"/>
      <c r="R78" s="12"/>
      <c r="S78" s="143"/>
      <c r="T78" s="13"/>
      <c r="U78" s="94"/>
      <c r="V78" s="7"/>
      <c r="W78" s="313"/>
      <c r="X78" s="314"/>
      <c r="Y78" s="211"/>
    </row>
    <row r="79" spans="1:25" ht="16.350000000000001" customHeight="1" thickBot="1">
      <c r="B79" s="307" t="s">
        <v>96</v>
      </c>
      <c r="C79" s="308"/>
      <c r="D79" s="308"/>
      <c r="E79" s="308"/>
      <c r="F79" s="309"/>
      <c r="G79" s="222">
        <f>SUM(G80:G82)</f>
        <v>6</v>
      </c>
      <c r="H79" s="193">
        <f>SUM(H80:H82)</f>
        <v>9</v>
      </c>
      <c r="I79" s="24"/>
      <c r="J79" s="26"/>
      <c r="K79" s="29"/>
      <c r="L79" s="31"/>
      <c r="M79" s="94"/>
      <c r="N79" s="7"/>
      <c r="O79" s="107"/>
      <c r="P79" s="11"/>
      <c r="Q79" s="137"/>
      <c r="R79" s="12"/>
      <c r="S79" s="143"/>
      <c r="T79" s="13"/>
      <c r="U79" s="94"/>
      <c r="V79" s="7"/>
      <c r="W79" s="101"/>
      <c r="X79" s="47"/>
      <c r="Y79"/>
    </row>
    <row r="80" spans="1:25">
      <c r="B80" s="244" t="s">
        <v>149</v>
      </c>
      <c r="C80" s="226" t="s">
        <v>89</v>
      </c>
      <c r="D80" s="124" t="s">
        <v>144</v>
      </c>
      <c r="E80" s="173" t="s">
        <v>105</v>
      </c>
      <c r="F80" s="50"/>
      <c r="G80" s="253">
        <v>2</v>
      </c>
      <c r="H80" s="255">
        <f>G80*1.5</f>
        <v>3</v>
      </c>
      <c r="I80" s="51">
        <f>SUM(J80,K80,L80)</f>
        <v>32</v>
      </c>
      <c r="J80" s="52">
        <v>16</v>
      </c>
      <c r="K80" s="65">
        <v>8</v>
      </c>
      <c r="L80" s="65">
        <v>8</v>
      </c>
      <c r="M80" s="99"/>
      <c r="N80" s="53"/>
      <c r="O80" s="102"/>
      <c r="P80" s="50"/>
      <c r="Q80" s="138"/>
      <c r="R80" s="85"/>
      <c r="S80" s="144"/>
      <c r="T80" s="86"/>
      <c r="U80" s="99"/>
      <c r="V80" s="53"/>
      <c r="W80" s="104"/>
      <c r="X80" s="150"/>
      <c r="Y80" s="211"/>
    </row>
    <row r="81" spans="2:25">
      <c r="B81" s="227" t="s">
        <v>81</v>
      </c>
      <c r="C81" s="228" t="s">
        <v>82</v>
      </c>
      <c r="D81" s="126" t="s">
        <v>146</v>
      </c>
      <c r="E81" s="174" t="s">
        <v>105</v>
      </c>
      <c r="F81" s="61"/>
      <c r="G81" s="218">
        <v>2</v>
      </c>
      <c r="H81" s="196">
        <f t="shared" ref="H81:H82" si="11">G81*1.5</f>
        <v>3</v>
      </c>
      <c r="I81" s="62">
        <f>SUM(J81,K81,L81)</f>
        <v>32</v>
      </c>
      <c r="J81" s="63">
        <v>16</v>
      </c>
      <c r="K81" s="65">
        <v>8</v>
      </c>
      <c r="L81" s="66">
        <v>8</v>
      </c>
      <c r="M81" s="112"/>
      <c r="N81" s="64"/>
      <c r="O81" s="103"/>
      <c r="P81" s="61"/>
      <c r="Q81" s="140"/>
      <c r="R81" s="89"/>
      <c r="S81" s="146"/>
      <c r="T81" s="90"/>
      <c r="U81" s="112"/>
      <c r="V81" s="64"/>
      <c r="W81" s="128"/>
      <c r="X81" s="78"/>
      <c r="Y81"/>
    </row>
    <row r="82" spans="2:25" ht="16.5" thickBot="1">
      <c r="B82" s="236" t="s">
        <v>150</v>
      </c>
      <c r="C82" s="231" t="s">
        <v>101</v>
      </c>
      <c r="D82" s="123" t="s">
        <v>159</v>
      </c>
      <c r="E82" s="7" t="s">
        <v>26</v>
      </c>
      <c r="F82" s="8"/>
      <c r="G82" s="189">
        <v>2</v>
      </c>
      <c r="H82" s="201">
        <f t="shared" si="11"/>
        <v>3</v>
      </c>
      <c r="I82" s="24">
        <f>SUM(J82,K82,L82)</f>
        <v>32</v>
      </c>
      <c r="J82" s="63">
        <v>14</v>
      </c>
      <c r="K82" s="63">
        <v>14</v>
      </c>
      <c r="L82" s="63">
        <v>4</v>
      </c>
      <c r="M82" s="94"/>
      <c r="N82" s="7"/>
      <c r="O82" s="101"/>
      <c r="P82" s="8"/>
      <c r="Q82" s="137"/>
      <c r="R82" s="12"/>
      <c r="S82" s="143"/>
      <c r="T82" s="13"/>
      <c r="U82" s="94"/>
      <c r="V82" s="7"/>
      <c r="W82" s="141"/>
      <c r="X82" s="79"/>
      <c r="Y82" s="211"/>
    </row>
    <row r="83" spans="2:25" ht="15.6" customHeight="1" thickBot="1">
      <c r="B83" s="4" t="s">
        <v>83</v>
      </c>
      <c r="C83" s="346" t="s">
        <v>173</v>
      </c>
      <c r="D83" s="347"/>
      <c r="E83" s="347"/>
      <c r="F83" s="176"/>
      <c r="G83" s="176"/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223"/>
    </row>
    <row r="84" spans="2:25" ht="16.5" thickTop="1"/>
    <row r="85" spans="2:25">
      <c r="B85" s="284" t="s">
        <v>182</v>
      </c>
      <c r="C85" s="283" t="s">
        <v>183</v>
      </c>
    </row>
    <row r="87" spans="2:25">
      <c r="C87" s="46"/>
    </row>
  </sheetData>
  <mergeCells count="65">
    <mergeCell ref="B69:F69"/>
    <mergeCell ref="I11:I12"/>
    <mergeCell ref="C83:E83"/>
    <mergeCell ref="B13:F13"/>
    <mergeCell ref="B14:F14"/>
    <mergeCell ref="B22:F22"/>
    <mergeCell ref="B27:F27"/>
    <mergeCell ref="G8:G12"/>
    <mergeCell ref="B28:F28"/>
    <mergeCell ref="B35:F35"/>
    <mergeCell ref="B40:F40"/>
    <mergeCell ref="B41:F41"/>
    <mergeCell ref="B46:F46"/>
    <mergeCell ref="B74:F74"/>
    <mergeCell ref="B75:F75"/>
    <mergeCell ref="B72:F72"/>
    <mergeCell ref="E8:F8"/>
    <mergeCell ref="E9:F9"/>
    <mergeCell ref="J5:N5"/>
    <mergeCell ref="C5:F5"/>
    <mergeCell ref="C6:F6"/>
    <mergeCell ref="M8:P8"/>
    <mergeCell ref="H8:H12"/>
    <mergeCell ref="S11:S12"/>
    <mergeCell ref="B63:F63"/>
    <mergeCell ref="U68:V68"/>
    <mergeCell ref="S54:T54"/>
    <mergeCell ref="S55:T55"/>
    <mergeCell ref="O33:P33"/>
    <mergeCell ref="B50:F50"/>
    <mergeCell ref="B56:F56"/>
    <mergeCell ref="B60:F60"/>
    <mergeCell ref="B62:F62"/>
    <mergeCell ref="B51:F51"/>
    <mergeCell ref="Q11:Q12"/>
    <mergeCell ref="B11:B12"/>
    <mergeCell ref="C11:C12"/>
    <mergeCell ref="E11:E12"/>
    <mergeCell ref="F11:F12"/>
    <mergeCell ref="S10:T10"/>
    <mergeCell ref="U10:V10"/>
    <mergeCell ref="W11:W12"/>
    <mergeCell ref="B79:F79"/>
    <mergeCell ref="W10:X10"/>
    <mergeCell ref="I10:L10"/>
    <mergeCell ref="W78:X78"/>
    <mergeCell ref="M10:N10"/>
    <mergeCell ref="J11:J12"/>
    <mergeCell ref="K11:K12"/>
    <mergeCell ref="L11:L12"/>
    <mergeCell ref="O10:P10"/>
    <mergeCell ref="Q10:R10"/>
    <mergeCell ref="U11:U12"/>
    <mergeCell ref="M11:M12"/>
    <mergeCell ref="O11:O12"/>
    <mergeCell ref="Q8:T8"/>
    <mergeCell ref="U8:X8"/>
    <mergeCell ref="I8:L8"/>
    <mergeCell ref="I9:L9"/>
    <mergeCell ref="M9:N9"/>
    <mergeCell ref="O9:P9"/>
    <mergeCell ref="Q9:R9"/>
    <mergeCell ref="S9:T9"/>
    <mergeCell ref="U9:V9"/>
    <mergeCell ref="W9:X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 Soms</dc:creator>
  <cp:lastModifiedBy>Admin</cp:lastModifiedBy>
  <dcterms:created xsi:type="dcterms:W3CDTF">2023-08-19T07:48:49Z</dcterms:created>
  <dcterms:modified xsi:type="dcterms:W3CDTF">2024-08-16T13:40:24Z</dcterms:modified>
</cp:coreProperties>
</file>