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mc:AlternateContent xmlns:mc="http://schemas.openxmlformats.org/markup-compatibility/2006">
    <mc:Choice Requires="x15">
      <x15ac:absPath xmlns:x15ac="http://schemas.microsoft.com/office/spreadsheetml/2010/11/ac" url="C:\Users\Admin\Desktop\Veselības aprūpe_akreditācija_2022_2024\2024_akreditācijai\AKREDITĀCIJAI\Precizējumi\"/>
    </mc:Choice>
  </mc:AlternateContent>
  <xr:revisionPtr revIDLastSave="0" documentId="13_ncr:1_{EA01E362-7B41-4E90-8DCC-550CFBA47BB5}" xr6:coauthVersionLast="36" xr6:coauthVersionMax="43" xr10:uidLastSave="{00000000-0000-0000-0000-000000000000}"/>
  <bookViews>
    <workbookView xWindow="45" yWindow="180" windowWidth="13980" windowHeight="10305" xr2:uid="{00000000-000D-0000-FFFF-FFFF00000000}"/>
  </bookViews>
  <sheets>
    <sheet name="V24_25" sheetId="4" r:id="rId1"/>
  </sheets>
  <calcPr calcId="191029"/>
</workbook>
</file>

<file path=xl/calcChain.xml><?xml version="1.0" encoding="utf-8"?>
<calcChain xmlns="http://schemas.openxmlformats.org/spreadsheetml/2006/main">
  <c r="K46" i="4" l="1"/>
  <c r="L46" i="4"/>
  <c r="M46" i="4"/>
  <c r="N46" i="4"/>
  <c r="O46" i="4"/>
  <c r="P46" i="4"/>
  <c r="Q46" i="4"/>
  <c r="R46" i="4"/>
  <c r="S46" i="4"/>
  <c r="J46" i="4"/>
  <c r="G72" i="4"/>
  <c r="K43" i="4"/>
  <c r="L43" i="4"/>
  <c r="M43" i="4"/>
  <c r="N43" i="4"/>
  <c r="O43" i="4"/>
  <c r="P43" i="4"/>
  <c r="Q43" i="4"/>
  <c r="R43" i="4"/>
  <c r="S43" i="4"/>
  <c r="J43" i="4"/>
  <c r="G79" i="4"/>
  <c r="K21" i="4"/>
  <c r="L21" i="4"/>
  <c r="M21" i="4"/>
  <c r="N21" i="4"/>
  <c r="O21" i="4"/>
  <c r="P21" i="4"/>
  <c r="Q21" i="4"/>
  <c r="R21" i="4"/>
  <c r="S21" i="4"/>
  <c r="J21" i="4"/>
  <c r="S13" i="4"/>
  <c r="K13" i="4"/>
  <c r="L13" i="4"/>
  <c r="M13" i="4"/>
  <c r="N13" i="4"/>
  <c r="O13" i="4"/>
  <c r="P13" i="4"/>
  <c r="Q13" i="4"/>
  <c r="R13" i="4"/>
  <c r="J13" i="4"/>
  <c r="J8" i="4"/>
  <c r="J38" i="4"/>
  <c r="K38" i="4"/>
  <c r="L38" i="4"/>
  <c r="M38" i="4"/>
  <c r="N38" i="4"/>
  <c r="O38" i="4"/>
  <c r="P38" i="4"/>
  <c r="Q38" i="4"/>
  <c r="S38" i="4"/>
  <c r="H38" i="4" l="1"/>
  <c r="G38" i="4" s="1"/>
  <c r="L17" i="4" l="1"/>
  <c r="M17" i="4"/>
  <c r="N17" i="4"/>
  <c r="O17" i="4"/>
  <c r="P17" i="4"/>
  <c r="Q17" i="4"/>
  <c r="R17" i="4"/>
  <c r="S17" i="4"/>
  <c r="J17" i="4"/>
  <c r="G50" i="4" l="1"/>
  <c r="G52" i="4"/>
  <c r="G53" i="4"/>
  <c r="G54" i="4"/>
  <c r="G55" i="4"/>
  <c r="G56" i="4"/>
  <c r="G57" i="4"/>
  <c r="G58" i="4"/>
  <c r="G59" i="4"/>
  <c r="G60" i="4"/>
  <c r="G61" i="4"/>
  <c r="G62" i="4"/>
  <c r="G63" i="4"/>
  <c r="G64" i="4"/>
  <c r="G65" i="4"/>
  <c r="G66" i="4"/>
  <c r="G67" i="4"/>
  <c r="G31" i="4"/>
  <c r="G11" i="4"/>
  <c r="G32" i="4"/>
  <c r="G33" i="4"/>
  <c r="G30" i="4"/>
  <c r="G14" i="4"/>
  <c r="G18" i="4"/>
  <c r="G25" i="4"/>
  <c r="G35" i="4"/>
  <c r="G36" i="4"/>
  <c r="G39" i="4"/>
  <c r="G40" i="4"/>
  <c r="G44" i="4"/>
  <c r="G45" i="4"/>
  <c r="G37" i="4"/>
  <c r="J29" i="4"/>
  <c r="K29" i="4"/>
  <c r="L29" i="4"/>
  <c r="M29" i="4"/>
  <c r="N29" i="4"/>
  <c r="O29" i="4"/>
  <c r="P29" i="4"/>
  <c r="J34" i="4"/>
  <c r="K34" i="4"/>
  <c r="L34" i="4"/>
  <c r="M34" i="4"/>
  <c r="N34" i="4"/>
  <c r="O34" i="4"/>
  <c r="P34" i="4"/>
  <c r="M20" i="4" l="1"/>
  <c r="K20" i="4"/>
  <c r="N20" i="4"/>
  <c r="J20" i="4"/>
  <c r="L20" i="4"/>
  <c r="P20" i="4"/>
  <c r="O20" i="4"/>
  <c r="K42" i="4"/>
  <c r="K17" i="4"/>
  <c r="N8" i="4"/>
  <c r="J7" i="4" l="1"/>
  <c r="R29" i="4"/>
  <c r="S29" i="4"/>
  <c r="Q29" i="4"/>
  <c r="H29" i="4" s="1"/>
  <c r="G29" i="4" s="1"/>
  <c r="J77" i="4"/>
  <c r="K77" i="4"/>
  <c r="K76" i="4" s="1"/>
  <c r="L77" i="4"/>
  <c r="M77" i="4"/>
  <c r="M76" i="4" s="1"/>
  <c r="N77" i="4"/>
  <c r="N76" i="4" s="1"/>
  <c r="O77" i="4"/>
  <c r="O76" i="4" s="1"/>
  <c r="P77" i="4"/>
  <c r="P76" i="4" s="1"/>
  <c r="Q77" i="4"/>
  <c r="Q76" i="4" s="1"/>
  <c r="R34" i="4"/>
  <c r="S34" i="4"/>
  <c r="Q34" i="4"/>
  <c r="H34" i="4" s="1"/>
  <c r="G34" i="4" s="1"/>
  <c r="S77" i="4"/>
  <c r="S76" i="4" s="1"/>
  <c r="R77" i="4"/>
  <c r="R76" i="4" s="1"/>
  <c r="K8" i="4"/>
  <c r="L8" i="4"/>
  <c r="M8" i="4"/>
  <c r="O8" i="4"/>
  <c r="P8" i="4"/>
  <c r="Q8" i="4"/>
  <c r="R8" i="4"/>
  <c r="H21" i="4"/>
  <c r="G21" i="4" s="1"/>
  <c r="L42" i="4"/>
  <c r="P42" i="4"/>
  <c r="J68" i="4"/>
  <c r="K68" i="4"/>
  <c r="K41" i="4" s="1"/>
  <c r="L68" i="4"/>
  <c r="M68" i="4"/>
  <c r="N68" i="4"/>
  <c r="O68" i="4"/>
  <c r="P68" i="4"/>
  <c r="Q68" i="4"/>
  <c r="S8" i="4"/>
  <c r="R39" i="4"/>
  <c r="R38" i="4" s="1"/>
  <c r="R72" i="4"/>
  <c r="R71" i="4"/>
  <c r="R70" i="4"/>
  <c r="S68" i="4"/>
  <c r="H70" i="4"/>
  <c r="G70" i="4" s="1"/>
  <c r="H71" i="4"/>
  <c r="G71" i="4" s="1"/>
  <c r="H73" i="4"/>
  <c r="G73" i="4" s="1"/>
  <c r="H74" i="4"/>
  <c r="G74" i="4" s="1"/>
  <c r="H75" i="4"/>
  <c r="G75" i="4" s="1"/>
  <c r="H69" i="4"/>
  <c r="G69" i="4" s="1"/>
  <c r="R75" i="4"/>
  <c r="R74" i="4"/>
  <c r="R73" i="4"/>
  <c r="R69" i="4"/>
  <c r="H48" i="4"/>
  <c r="G48" i="4" s="1"/>
  <c r="H49" i="4"/>
  <c r="G49" i="4" s="1"/>
  <c r="H51" i="4"/>
  <c r="G51" i="4" s="1"/>
  <c r="H47" i="4"/>
  <c r="G47" i="4" s="1"/>
  <c r="H80" i="4"/>
  <c r="G80" i="4" s="1"/>
  <c r="H78" i="4"/>
  <c r="G78" i="4" s="1"/>
  <c r="G77" i="4" s="1"/>
  <c r="H28" i="4"/>
  <c r="G28" i="4" s="1"/>
  <c r="H27" i="4"/>
  <c r="G27" i="4" s="1"/>
  <c r="H26" i="4"/>
  <c r="G26" i="4" s="1"/>
  <c r="H24" i="4"/>
  <c r="G24" i="4" s="1"/>
  <c r="H23" i="4"/>
  <c r="G23" i="4" s="1"/>
  <c r="H22" i="4"/>
  <c r="G22" i="4" s="1"/>
  <c r="H19" i="4"/>
  <c r="G19" i="4" s="1"/>
  <c r="H16" i="4"/>
  <c r="G16" i="4" s="1"/>
  <c r="H15" i="4"/>
  <c r="G15" i="4" s="1"/>
  <c r="H12" i="4"/>
  <c r="G12" i="4" s="1"/>
  <c r="H10" i="4"/>
  <c r="G10" i="4" s="1"/>
  <c r="H9" i="4"/>
  <c r="J6" i="4"/>
  <c r="S42" i="4" l="1"/>
  <c r="S41" i="4" s="1"/>
  <c r="S7" i="4"/>
  <c r="H43" i="4"/>
  <c r="G43" i="4" s="1"/>
  <c r="H17" i="4"/>
  <c r="G17" i="4" s="1"/>
  <c r="H13" i="4"/>
  <c r="G13" i="4" s="1"/>
  <c r="Q42" i="4"/>
  <c r="Q41" i="4" s="1"/>
  <c r="P7" i="4"/>
  <c r="P6" i="4" s="1"/>
  <c r="N7" i="4"/>
  <c r="N6" i="4" s="1"/>
  <c r="H68" i="4"/>
  <c r="G68" i="4" s="1"/>
  <c r="P41" i="4"/>
  <c r="J76" i="4"/>
  <c r="H77" i="4"/>
  <c r="L41" i="4"/>
  <c r="J42" i="4"/>
  <c r="J41" i="4" s="1"/>
  <c r="H46" i="4"/>
  <c r="G46" i="4" s="1"/>
  <c r="R7" i="4"/>
  <c r="O42" i="4"/>
  <c r="O41" i="4" s="1"/>
  <c r="R42" i="4"/>
  <c r="N42" i="4"/>
  <c r="N41" i="4" s="1"/>
  <c r="S20" i="4"/>
  <c r="M42" i="4"/>
  <c r="M41" i="4" s="1"/>
  <c r="G9" i="4"/>
  <c r="H8" i="4"/>
  <c r="G8" i="4" s="1"/>
  <c r="M7" i="4"/>
  <c r="M6" i="4" s="1"/>
  <c r="K7" i="4"/>
  <c r="Q20" i="4"/>
  <c r="H20" i="4" s="1"/>
  <c r="G20" i="4" s="1"/>
  <c r="L7" i="4"/>
  <c r="L6" i="4" s="1"/>
  <c r="R68" i="4"/>
  <c r="O7" i="4"/>
  <c r="O6" i="4" s="1"/>
  <c r="L76" i="4"/>
  <c r="Q7" i="4"/>
  <c r="R20" i="4"/>
  <c r="J5" i="4" l="1"/>
  <c r="P5" i="4"/>
  <c r="O5" i="4"/>
  <c r="M5" i="4"/>
  <c r="Q6" i="4"/>
  <c r="Q5" i="4" s="1"/>
  <c r="S6" i="4"/>
  <c r="S5" i="4" s="1"/>
  <c r="R6" i="4"/>
  <c r="H41" i="4"/>
  <c r="G41" i="4" s="1"/>
  <c r="H42" i="4"/>
  <c r="G42" i="4" s="1"/>
  <c r="H76" i="4"/>
  <c r="G76" i="4" s="1"/>
  <c r="K6" i="4"/>
  <c r="H7" i="4"/>
  <c r="L5" i="4"/>
  <c r="G7" i="4"/>
  <c r="R41" i="4"/>
  <c r="H6" i="4" l="1"/>
  <c r="G6" i="4" s="1"/>
  <c r="R5" i="4"/>
  <c r="T5" i="4" s="1"/>
  <c r="K5" i="4"/>
  <c r="H5" i="4" s="1"/>
  <c r="G5" i="4" s="1"/>
</calcChain>
</file>

<file path=xl/sharedStrings.xml><?xml version="1.0" encoding="utf-8"?>
<sst xmlns="http://schemas.openxmlformats.org/spreadsheetml/2006/main" count="300" uniqueCount="163">
  <si>
    <t>Nosaukums:</t>
  </si>
  <si>
    <t>LRI:</t>
  </si>
  <si>
    <t>Studiju forma:</t>
  </si>
  <si>
    <t>Pilna laika</t>
  </si>
  <si>
    <t>Veids</t>
  </si>
  <si>
    <t>Nosaukums</t>
  </si>
  <si>
    <t>Pārb.veids</t>
  </si>
  <si>
    <t>KP</t>
  </si>
  <si>
    <t>Semestris</t>
  </si>
  <si>
    <t>1.sem</t>
  </si>
  <si>
    <t>2.sem</t>
  </si>
  <si>
    <t>3.sem</t>
  </si>
  <si>
    <t>4.sem</t>
  </si>
  <si>
    <t>5.sem</t>
  </si>
  <si>
    <t>6.sem</t>
  </si>
  <si>
    <t>7.sem</t>
  </si>
  <si>
    <t>8.sem</t>
  </si>
  <si>
    <t>Programma</t>
  </si>
  <si>
    <t xml:space="preserve">D01BZ Māszinības (PBSP) </t>
  </si>
  <si>
    <t>Daļa</t>
  </si>
  <si>
    <t xml:space="preserve">     A-Obligātie kursi </t>
  </si>
  <si>
    <t>(+)</t>
  </si>
  <si>
    <t>Apakšdaļa</t>
  </si>
  <si>
    <t xml:space="preserve">          VISIZG-Vispārizglītojošie studiju kursi </t>
  </si>
  <si>
    <t>Modulis</t>
  </si>
  <si>
    <t>1-sem.</t>
  </si>
  <si>
    <t>Eksāmens</t>
  </si>
  <si>
    <t>6-sem.</t>
  </si>
  <si>
    <t xml:space="preserve">               DARBORG-Darba organizēšanas un vadīšanas studiju modulis </t>
  </si>
  <si>
    <t>4-sem.</t>
  </si>
  <si>
    <t>7-sem.</t>
  </si>
  <si>
    <t xml:space="preserve">               VALCIVI-Valodu, civilās, vides, ugunsdrošības un darba aizsardzības studiju modulis </t>
  </si>
  <si>
    <t>3-sem.</t>
  </si>
  <si>
    <t xml:space="preserve">          NOZTEO-Nozares teorētiskie pamatkursi un informācijas tehnoloģiju kursi </t>
  </si>
  <si>
    <t xml:space="preserve">               DABAZIN-Dabaszinātņu studiju modulis </t>
  </si>
  <si>
    <t>Sad.kurss (eksāmens/DP)</t>
  </si>
  <si>
    <t>   Sad.kurss (eksāmens)</t>
  </si>
  <si>
    <t>2-sem.</t>
  </si>
  <si>
    <t xml:space="preserve">               MASTEOR-Māszinību teorētisko studiju modulis </t>
  </si>
  <si>
    <t>Līderība, kritiskā domāšana un projektu vadība māsu praksē</t>
  </si>
  <si>
    <t>5-sem.</t>
  </si>
  <si>
    <t xml:space="preserve">               PETMETO-Pētniecības metožu un datu apstrādes studiju modulis pierādījumos balstītā veselības aprūpē </t>
  </si>
  <si>
    <t xml:space="preserve">          VALPAR-Valsts pārbaudījumi </t>
  </si>
  <si>
    <t>Sad.kurss (bakalaura darbs/DP)</t>
  </si>
  <si>
    <t>8-sem.</t>
  </si>
  <si>
    <t>   Sad.kurss (bakalaura darbs iesk.)</t>
  </si>
  <si>
    <t xml:space="preserve">     B-Ierobežotās izvēles kursi </t>
  </si>
  <si>
    <t xml:space="preserve">          NOZSPE-Nozares profesionālās specializācijas kursi </t>
  </si>
  <si>
    <t xml:space="preserve">               MASPRA-Māszinību praktiskā darba iemaņu modulis </t>
  </si>
  <si>
    <t xml:space="preserve">               PACAPRU-Pacientu aprūpes vispārējā medicīnā modulis </t>
  </si>
  <si>
    <t xml:space="preserve">          PRAKSE-Prakse </t>
  </si>
  <si>
    <t>Prakse</t>
  </si>
  <si>
    <t xml:space="preserve">     C-Brīvās izvēles kursi </t>
  </si>
  <si>
    <t xml:space="preserve">          BAKBRI-Bakalaura programmas brīvās izvēles kursi </t>
  </si>
  <si>
    <t>Valsts, civilā un vides aizsardzība</t>
  </si>
  <si>
    <t>Darba organizēšana un menedžments veselības aprūpes iestādēs un veselības aprūpes sistēma</t>
  </si>
  <si>
    <t>Klīniskā vide</t>
  </si>
  <si>
    <t>Klīniskā prakse IV</t>
  </si>
  <si>
    <t>Klīniskā prakse V</t>
  </si>
  <si>
    <t>JAUNS</t>
  </si>
  <si>
    <t>ECTS</t>
  </si>
  <si>
    <t>B Daļa</t>
  </si>
  <si>
    <t>Kontaktstundas</t>
  </si>
  <si>
    <t>Kopējās kontaktstundas</t>
  </si>
  <si>
    <t>Klīniskā prakse VI</t>
  </si>
  <si>
    <t>Akadēmiskais personāls no DUIS</t>
  </si>
  <si>
    <t xml:space="preserve">Dr.psych., doc. Santa Zīmele    </t>
  </si>
  <si>
    <t xml:space="preserve">PhD, Profesore Dzintra Iliško </t>
  </si>
  <si>
    <t>Dr. iur., doc. Jānis Radionovs,  Mg. sc. sal., vieslekt. Jeļena Kazarinova</t>
  </si>
  <si>
    <t>Ārsta grāds, viesdoc. Iveta Liepa</t>
  </si>
  <si>
    <t xml:space="preserve">Dr.iur, doc. Jānis Radionovs </t>
  </si>
  <si>
    <t xml:space="preserve"> Dr.philol., doc. Irina Presņakova
 Dr.philol., doc. Ilze Oļehnoviča</t>
  </si>
  <si>
    <t>Dr. biol., prof. Inese Kokina, Dr. biol., pētn. Ilona Plaksenkova</t>
  </si>
  <si>
    <t>Dr.biol., doc.Irēna Kaminska</t>
  </si>
  <si>
    <t xml:space="preserve">PhD., doc. Anna Rubika, Dr.biol., doc. Irēna Kaminska </t>
  </si>
  <si>
    <t>Dr.biol., vad. pētn. Muza Kirjušina, PhD., doc. Evita Grāvele</t>
  </si>
  <si>
    <t>Mg.biol., vieslekt. Irēna Kuņicka</t>
  </si>
  <si>
    <t>Mg. sc. sal., māsa, vieslekt. Emma Senčenkova
Mg. sc. sal., māsa, vieslekt. Irina Fiļipova
Ārsta grāds, viesdoc. Gaļina Oļeiņikova
Ārsta grāds, viesdoc. Jeļena Sargsjane</t>
  </si>
  <si>
    <t>Mg. sc. sal., vieslekt. Magdalena Ignatova
Ārsta grāds, viesdoc. Gaļina Sviridova</t>
  </si>
  <si>
    <t>MBA, māsas grāds, vieslekt. Olga Kalvāne,
Ārsta grāds, viesdoc. Alla Aleksandrova</t>
  </si>
  <si>
    <t>Ārsta grāds, viesdoc. Astrīda Igolniece, Bc.sc.sal., viesasist. Valērijs Mezins</t>
  </si>
  <si>
    <t>Mg. sc. sal., māsa, vieslekt. Kristīne Agafonova,
Mg. sc. sal., māsa, vieslekt. Aleksandra Piļušonoka,
Mg. sc. sal., māsa, vieslekt. Irina Šelkovska</t>
  </si>
  <si>
    <t xml:space="preserve">Mg. sc. sal., māsa, vieslekt. Sandra Perunova, Mg. biol., māsa, vieslekt. Natālija Riņģe </t>
  </si>
  <si>
    <t>PhD., māsa, doc. Evita Grāvele</t>
  </si>
  <si>
    <t xml:space="preserve">Mg.sc.sal., māsa, lekt. Kristīne Agafonova,
Ārsta grāds, vieslekt. Jūlija Starinska </t>
  </si>
  <si>
    <t xml:space="preserve"> Mg. sc. sal., māsa, vieslekt. Jeļena Kazarinova
Mg. biol., māsa, vieslekt. Ruslans Bespjatijs</t>
  </si>
  <si>
    <t>Mg. sc. sal., māsa, vieslekt. Anda Kokina</t>
  </si>
  <si>
    <t>Mg. sc. sal., māsa, vieslekt. Irina Bogačkina, 
Mg. sc. sal., māsa, vieslekt. Natālija Cipkina</t>
  </si>
  <si>
    <t>Mg. sc. sal., māsa, vieslekt. Irina Bogačkina,
Mg. sc. sal., māsa, vieslekt. Natālija Cipkina</t>
  </si>
  <si>
    <t>Ārsta grāds, viesdoc. Nataļja Meļihova</t>
  </si>
  <si>
    <t>Dr.biol., vad.pētniece Muza Kirjušina</t>
  </si>
  <si>
    <t>Mg.oec., māsa, vieslekt. Lāsma Jaudzema</t>
  </si>
  <si>
    <t>Māszinības (PBSP)</t>
  </si>
  <si>
    <t>Pedagoģijas, psiholoģijas, ētikas un pacientu izglītības studiju modulis</t>
  </si>
  <si>
    <t xml:space="preserve">Dr. psych, prof. Irēna Kokina, 
Dr. paed. docente Sandra Zariņa </t>
  </si>
  <si>
    <t>Brīvās izvēles kurss</t>
  </si>
  <si>
    <t>Militārās medicīnas pamati</t>
  </si>
  <si>
    <t>Dr.med., viesprof. Imannuels Taivans, Ārsta grāds, viesdoc. Nadežda Šeršņova</t>
  </si>
  <si>
    <t xml:space="preserve">Mg. sc. sal., māsa, vieslekt. Kristīne Agafonova
</t>
  </si>
  <si>
    <t>Uz pierādījumiem balstīta aprūpe</t>
  </si>
  <si>
    <t>Mg.sc.sal., māsa, vieslekt. Rolands Iraids</t>
  </si>
  <si>
    <t>2</t>
  </si>
  <si>
    <t xml:space="preserve">Dr.paed., doc. Inta Ostrovska </t>
  </si>
  <si>
    <t>Mg.sc.sal., māsa, lekt. Kristīne Agafonova, 
MBA, māsas grāds, vieslekt. Olga Kalvāne
Mag. pharm., vieslekt. Inese Drozdovska</t>
  </si>
  <si>
    <t>Mg.sc.sal., māsa, vielekt. Kristīne Agafonova,
Mg. sc. sal., māsa, vieslekt. Irina Fiļipova,
MBA, māsa, vieslekt. Olga Kalvāne</t>
  </si>
  <si>
    <t xml:space="preserve">Mg. sc. sal., māsa, vieslekt. Anna Sigņejeva </t>
  </si>
  <si>
    <t>Mg. sc. sal., māsa, vieslekt.  Nataļja Jankovska</t>
  </si>
  <si>
    <t>Mg. sc. sal., māsa, vieslekt. Anda Kokina 
Mg. sc. sal., māsa, lekt. Kristīne Agafonova
Dr. med., asoc.prof. Nataļja Kakurina 
Mg. sc. sal., māsa, vieslekt. Sņežana Paškova</t>
  </si>
  <si>
    <t>Mg.sc.sal., māsa, vieslekt., Anda Kokina</t>
  </si>
  <si>
    <t>Dr.iur., doc. Nikolajs Jefimovs
Mg.iur., mg.sc.ing. lekt. Igors Trofimovs, Dr.geol., asoc. prof. Juris Soms,
Mg.vid.plān., lekt. Dainis Lazdāns, Mg.darba aizsardzība, viesl. Mihails Aleksejevs</t>
  </si>
  <si>
    <r>
      <t>Mg. sc. sal., māsa, vieslekt. Natālija Degtjarjova
Mg. sc. sal., māsa, vieslekt. Kristīne Agafonova
Mg. sc. sal., māsa, vieslekt. Sandra Perunova
Mg. sc. sal., māsa, vieslekt. Natālija Cipkina
Mg. sc. sal., māsa, vieslekt. Irina Bogačkina
Mg. sc. sal., māsa, vieslekt. Jeļena Kazarinova
Mg. sc. sal., māsa, vieslekt. Anda Kokina
Mg. sc. sal., māsa, vieslekt. Dita Raiska 
Dr.biol., māsas grāds, do</t>
    </r>
    <r>
      <rPr>
        <sz val="10"/>
        <rFont val="Times New Roman"/>
        <family val="1"/>
        <charset val="204"/>
      </rPr>
      <t>c. Evita Grāvele
Mg. biol., māsa, vieslekt. Nataļja</t>
    </r>
    <r>
      <rPr>
        <sz val="10"/>
        <color indexed="60"/>
        <rFont val="Times New Roman"/>
        <family val="1"/>
        <charset val="204"/>
      </rPr>
      <t xml:space="preserve"> </t>
    </r>
    <r>
      <rPr>
        <sz val="10"/>
        <rFont val="Times New Roman"/>
        <family val="1"/>
        <charset val="204"/>
      </rPr>
      <t>Riņģe
Mg. biol., māsa, vieslekt. Ruslans Bespjatijs
Dr. med., asoc. prof. Anatolijs Požarskis
Dr. med., viesdoc. Nataļja Kakurina
Dr. biol., viesdoc. Ilona Skri</t>
    </r>
    <r>
      <rPr>
        <sz val="10"/>
        <color indexed="8"/>
        <rFont val="Times New Roman"/>
        <family val="1"/>
        <charset val="204"/>
      </rPr>
      <t>nda
Ārsta grāds, viesdoc. Jeļena Sargsjane
Ārsta grāds, docents Deniss Vasiļjevs
Mg. sc. sal., vieslekt. Tatjana Dobrovoļska</t>
    </r>
  </si>
  <si>
    <r>
      <t xml:space="preserve">Mg.sc.sal., māsa, lekt. </t>
    </r>
    <r>
      <rPr>
        <sz val="10"/>
        <rFont val="Times New Roman"/>
        <family val="1"/>
        <charset val="204"/>
      </rPr>
      <t xml:space="preserve">Natālija </t>
    </r>
    <r>
      <rPr>
        <sz val="10"/>
        <color indexed="8"/>
        <rFont val="Times New Roman"/>
        <family val="1"/>
        <charset val="204"/>
      </rPr>
      <t xml:space="preserve">Degtjarjova, 
Dr. med., asoc. prof. Anatolijs Požarskis
Dr. med., asoc.prof. </t>
    </r>
    <r>
      <rPr>
        <sz val="10"/>
        <rFont val="Times New Roman"/>
        <family val="1"/>
        <charset val="204"/>
      </rPr>
      <t xml:space="preserve">Nataļja </t>
    </r>
    <r>
      <rPr>
        <sz val="10"/>
        <color indexed="8"/>
        <rFont val="Times New Roman"/>
        <family val="1"/>
        <charset val="204"/>
      </rPr>
      <t xml:space="preserve">Kakurina
Dr. biol., doc. Irēna Kaminska
Dr. biol., prof.  Inese Kokina
Dr. biol., doc. Ilona Skrinda
Dr. biol., vad. pēt. Muza Kirjušina
Ārsta grāds, docents Deniss Vasiļjevs
Mg. biol., māsa, vieslekt. Ruslans Bespjatijs 
Mg. sc. sal., māsa, vieslekt. Irina Fiļipova
Mg. sc. sal., māsa, vieslekt. Jeļena Kazarinova
Mg. sc. sal., māsa, vieslekt. Svetlana Barune
Mg. sc. sal., māsa, vieslekt. Irina Bogačkina
Mg. biol., māsa, vieslekt. </t>
    </r>
    <r>
      <rPr>
        <sz val="10"/>
        <rFont val="Times New Roman"/>
        <family val="1"/>
        <charset val="204"/>
      </rPr>
      <t>Nataļja R</t>
    </r>
    <r>
      <rPr>
        <sz val="10"/>
        <color indexed="8"/>
        <rFont val="Times New Roman"/>
        <family val="1"/>
        <charset val="204"/>
      </rPr>
      <t xml:space="preserve">iņģe
Mg.biol. lekt., Liene Lukjaņenko
Mg. sc. sal., māsa, lekt. Kristīne Agafonova
Mg. sc. sal., māsa, vieslekt. Natālija Cipkina, 
Mg. sc. sal., māsa, vieslekt. Anda Kokina </t>
    </r>
  </si>
  <si>
    <r>
      <t>Mg. Biol., māsa, vieslekt. Ruslans Bespjatijs 
Mg. sc. sal., māsa, vieslekt. Irina Fiļipova
Mg. sc. sal., māsa, vieslekt. Jeļena Kazarinova
Mg. sc. sal., māsa, vieslekt. Svetlana Barune</t>
    </r>
    <r>
      <rPr>
        <sz val="10"/>
        <color indexed="8"/>
        <rFont val="Times New Roman"/>
        <family val="1"/>
        <charset val="204"/>
      </rPr>
      <t xml:space="preserve">
Mg. sc. sal., māsa, vieslekt. Irina Bogačkina
Mg. biol., māsa, vieslekt. </t>
    </r>
    <r>
      <rPr>
        <sz val="10"/>
        <rFont val="Times New Roman"/>
        <family val="1"/>
        <charset val="204"/>
      </rPr>
      <t xml:space="preserve">Nataļja </t>
    </r>
    <r>
      <rPr>
        <sz val="10"/>
        <color indexed="8"/>
        <rFont val="Times New Roman"/>
        <family val="1"/>
        <charset val="204"/>
      </rPr>
      <t>Riņģe
Mg. sc. sal., māsa, lekt. Kristīne Agafonova
Mg. sc. sal., māsa, vieslekt. Natālija Cipkina
Mg. sc. sal., māsa, vieslekt. Anda Kokina
Mg. sc. sal., māsa, vieslekt.</t>
    </r>
    <r>
      <rPr>
        <sz val="10"/>
        <color indexed="10"/>
        <rFont val="Times New Roman"/>
        <family val="1"/>
        <charset val="204"/>
      </rPr>
      <t xml:space="preserve">  </t>
    </r>
    <r>
      <rPr>
        <sz val="10"/>
        <rFont val="Times New Roman"/>
        <family val="1"/>
        <charset val="204"/>
      </rPr>
      <t xml:space="preserve">Natālija </t>
    </r>
    <r>
      <rPr>
        <sz val="10"/>
        <color indexed="8"/>
        <rFont val="Times New Roman"/>
        <family val="1"/>
        <charset val="204"/>
      </rPr>
      <t xml:space="preserve">Degtjarjova
Mg. sc. sal., māsa, vieslekt. Sņežana Paškova
MBA, māsas grāds, vieslekt. Olga Kalvāne
Mg. sc. sal., māsa, vieslekt. Sandra Perunova
</t>
    </r>
  </si>
  <si>
    <r>
      <t xml:space="preserve">Mg.sc.sal., māsa, lekt. Natālija Degtarjova, 
Mg. Biol., māsa, vieslekt. Ruslans Bespjatijs,
Mg. sc. sal., māsa, vieslekt. Irina Fiļipova, 
Mg. sc. sal., māsa, vieslekt. Jeļena Kazarinova, 
Mg. sc. sal., māsa, vieslekt. Svetlana Barune, </t>
    </r>
    <r>
      <rPr>
        <sz val="10"/>
        <color indexed="8"/>
        <rFont val="Times New Roman"/>
        <family val="1"/>
        <charset val="204"/>
      </rPr>
      <t xml:space="preserve">
Mg. sc. sal., māsa, vieslekt. Irina Bogačkina, 
Mg. biol., māsa, vieslekt. </t>
    </r>
    <r>
      <rPr>
        <sz val="10"/>
        <color indexed="10"/>
        <rFont val="Times New Roman"/>
        <family val="1"/>
        <charset val="204"/>
      </rPr>
      <t xml:space="preserve"> </t>
    </r>
    <r>
      <rPr>
        <sz val="10"/>
        <rFont val="Times New Roman"/>
        <family val="1"/>
        <charset val="204"/>
      </rPr>
      <t>Nataļja</t>
    </r>
    <r>
      <rPr>
        <sz val="10"/>
        <color indexed="17"/>
        <rFont val="Times New Roman"/>
        <family val="1"/>
        <charset val="204"/>
      </rPr>
      <t xml:space="preserve"> </t>
    </r>
    <r>
      <rPr>
        <sz val="10"/>
        <color indexed="8"/>
        <rFont val="Times New Roman"/>
        <family val="1"/>
        <charset val="204"/>
      </rPr>
      <t>Riņģe, 
Mg. sc. sal., māsa, lekt. Kristīne Agafonova, 
Mg. sc. sal., māsa, vieslekt. Natālija Cipkina, 
Mg. sc. sal., māsa, vieslekt. Anda Kokina
PhD., māsa, doc. Evita Grāvele
MBA, māsas grāds, vieslekt. Olga Kalvāne</t>
    </r>
  </si>
  <si>
    <t>Dr. biol.,  viesdoc. Ilona Skrinda, Mg.sc.sal., lekt. Valerijs Kņaževs</t>
  </si>
  <si>
    <t>Dr.biol., prof. N.Škute, Dr. ķīm., doc. Jeļena Kirilova</t>
  </si>
  <si>
    <t>Medicīniskā psiholoģija un mediķa profesionālā darba psiholoģiskie aspekti</t>
  </si>
  <si>
    <t>Veselības pedagoģija, pedagoģijas pamatprincipi un terapeitiskā komunikācija. Ģimenes aprūpe</t>
  </si>
  <si>
    <t>Medicīniskā terminoloģija latīņu valodā</t>
  </si>
  <si>
    <t>Ētika, bioētika, deontoloģija un cilvēktiesības māsas profesionālajā darbībā</t>
  </si>
  <si>
    <t xml:space="preserve">Kvalitātes vadība un pacientu drošība </t>
  </si>
  <si>
    <t xml:space="preserve">Medicīniskās darbības juridiskie pamati un tiesiskās attiecības </t>
  </si>
  <si>
    <t xml:space="preserve">Profesionālā svešvaloda (angļu) </t>
  </si>
  <si>
    <t xml:space="preserve">Biofizikas un bioķīmijas pamati </t>
  </si>
  <si>
    <t>Bioloģija un medicīnas ģenētikas pamati</t>
  </si>
  <si>
    <t xml:space="preserve">Cilvēka anatomija </t>
  </si>
  <si>
    <t xml:space="preserve">Fizioloģija un patoloģiskā fizioloģija </t>
  </si>
  <si>
    <t>Fizioloģija I: Cilvēka fizioloģija</t>
  </si>
  <si>
    <t>Fizioloģija II: Patoloģiskā fizioloģija</t>
  </si>
  <si>
    <t>Mikrobioloģija, virusoloģija un parazitoloģija</t>
  </si>
  <si>
    <t>Ar veselības aprūpi saistīto infekciju prevencijas un kontroles pamatprincipi</t>
  </si>
  <si>
    <t>Klīniskā farmakoloģija un medikamentozā aprūpe</t>
  </si>
  <si>
    <t>Sabiedrības veselība un uzturmācība</t>
  </si>
  <si>
    <t xml:space="preserve">Pētniecības metodes un metodoloģija veselības aprūpē </t>
  </si>
  <si>
    <t>Veselības nozares elektroniskās informācijas sistēmas un medicīnas digitalizācija</t>
  </si>
  <si>
    <t>Bakalaura darbs</t>
  </si>
  <si>
    <t>Bakalaura darba izstrāde</t>
  </si>
  <si>
    <t>Māszinības: Uz personu centrēta aprūpe, māsu prakses attīstība, kvalitāte un nepārtrauktība multikulturālā vidē</t>
  </si>
  <si>
    <t>Bērna attīstība un pediatriskā aprūpe</t>
  </si>
  <si>
    <t>Pacientu aprūpe intensīvajā terapijā</t>
  </si>
  <si>
    <t>Medicīniskā rehabilitācija</t>
  </si>
  <si>
    <t>Mātes un bērna veselības aprūpe</t>
  </si>
  <si>
    <t>Neatliekamā medicīniskā palīdzība, katastrofu medicīna</t>
  </si>
  <si>
    <t>Pacientu aprūpe acu slimību gadījumā</t>
  </si>
  <si>
    <t>Geriatrisko un paliatīvo pacientu aprūpe</t>
  </si>
  <si>
    <t>Pacientu aprūpe infekciju slimību gadījumā</t>
  </si>
  <si>
    <t xml:space="preserve">Pacientu aprūpe neiroloģisko slimību gadījumā </t>
  </si>
  <si>
    <t>Pacientu aprūpe otorinolaringoloģijas saslimšanu gadījumā</t>
  </si>
  <si>
    <t>Pacientu aprūpe psihisko slimību un attīstības traucējumu gadījumā</t>
  </si>
  <si>
    <t>Pacientu aprūpe vispārējā terapijā</t>
  </si>
  <si>
    <t>Pacientu aprūpe ādas un seksuāli transmisīvo slimību gadījumā</t>
  </si>
  <si>
    <t>Pacientu aprūpe ķirurģijā un onkoloģijā</t>
  </si>
  <si>
    <t>Pacientu aprūpe ķirurģijā un onkoloģijā I: Ķirurģisko un onkoloģisko pacientu aprūpe un desmurģijas principi</t>
  </si>
  <si>
    <t>Pacientu aprūpe ķirurģijā un onkoloģijā II: Traumu profilakse un aprūpe</t>
  </si>
  <si>
    <t>Primārā veselības aprūpe un veselības aprūpe mājās</t>
  </si>
  <si>
    <t>Radioloģijas pamati, pacientu sagatavošana radioloģiskajām procedūrām</t>
  </si>
  <si>
    <t xml:space="preserve">Studiju darbs I: Sabiedrības veselības veicināšana </t>
  </si>
  <si>
    <t>Studiju darbs II: Aprūpes plānu izstrāde</t>
  </si>
  <si>
    <t>Studiju darbs III: Uz pierādījumiem balstīta māsu prakse</t>
  </si>
  <si>
    <t>Klīniskā ievadprakse</t>
  </si>
  <si>
    <t>Klīniskā prakse I</t>
  </si>
  <si>
    <t>Klīniskā prakse II</t>
  </si>
  <si>
    <t>Klīniskā prakse 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</si>
</sst>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Red]0"/>
  </numFmts>
  <fonts count="34" x14ac:knownFonts="1">
    <font>
      <sz val="11"/>
      <color theme="1"/>
      <name val="Calibri"/>
      <family val="2"/>
      <scheme val="minor"/>
    </font>
    <font>
      <b/>
      <sz val="10"/>
      <name val="Times New Roman"/>
      <family val="1"/>
      <charset val="204"/>
    </font>
    <font>
      <sz val="10"/>
      <name val="Times New Roman"/>
      <family val="1"/>
      <charset val="204"/>
    </font>
    <font>
      <u/>
      <sz val="10"/>
      <name val="Times New Roman"/>
      <family val="1"/>
      <charset val="204"/>
    </font>
    <font>
      <sz val="10"/>
      <color indexed="8"/>
      <name val="Times New Roman"/>
      <family val="1"/>
      <charset val="204"/>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sz val="11"/>
      <color rgb="FF3F3F76"/>
      <name val="Calibri"/>
      <family val="2"/>
      <scheme val="minor"/>
    </font>
    <font>
      <sz val="11"/>
      <color rgb="FFFA7D00"/>
      <name val="Calibri"/>
      <family val="2"/>
      <scheme val="minor"/>
    </font>
    <font>
      <sz val="11"/>
      <color rgb="FF9C5700"/>
      <name val="Calibri"/>
      <family val="2"/>
      <scheme val="minor"/>
    </font>
    <font>
      <b/>
      <sz val="11"/>
      <color rgb="FF3F3F3F"/>
      <name val="Calibri"/>
      <family val="2"/>
      <scheme val="minor"/>
    </font>
    <font>
      <sz val="18"/>
      <color theme="3"/>
      <name val="Calibri Light"/>
      <family val="2"/>
      <scheme val="major"/>
    </font>
    <font>
      <b/>
      <sz val="11"/>
      <color theme="1"/>
      <name val="Calibri"/>
      <family val="2"/>
      <scheme val="minor"/>
    </font>
    <font>
      <sz val="11"/>
      <color rgb="FFFF0000"/>
      <name val="Calibri"/>
      <family val="2"/>
      <scheme val="minor"/>
    </font>
    <font>
      <i/>
      <sz val="10"/>
      <color theme="1"/>
      <name val="Times New Roman"/>
      <family val="1"/>
      <charset val="204"/>
    </font>
    <font>
      <b/>
      <sz val="10"/>
      <color theme="1"/>
      <name val="Times New Roman"/>
      <family val="1"/>
      <charset val="204"/>
    </font>
    <font>
      <sz val="10"/>
      <color theme="1"/>
      <name val="Times New Roman"/>
      <family val="1"/>
      <charset val="204"/>
    </font>
    <font>
      <sz val="10"/>
      <color rgb="FFFF0000"/>
      <name val="Times New Roman"/>
      <family val="1"/>
      <charset val="204"/>
    </font>
    <font>
      <u/>
      <sz val="10"/>
      <color theme="10"/>
      <name val="Times New Roman"/>
      <family val="1"/>
      <charset val="204"/>
    </font>
    <font>
      <sz val="10"/>
      <color rgb="FF0000FF"/>
      <name val="Times New Roman"/>
      <family val="1"/>
      <charset val="204"/>
    </font>
    <font>
      <b/>
      <sz val="10"/>
      <color theme="1"/>
      <name val="Times New Roman"/>
      <family val="1"/>
    </font>
    <font>
      <sz val="10"/>
      <color indexed="60"/>
      <name val="Times New Roman"/>
      <family val="1"/>
      <charset val="204"/>
    </font>
    <font>
      <sz val="10"/>
      <color indexed="10"/>
      <name val="Times New Roman"/>
      <family val="1"/>
      <charset val="204"/>
    </font>
    <font>
      <sz val="10"/>
      <color indexed="17"/>
      <name val="Times New Roman"/>
      <family val="1"/>
      <charset val="204"/>
    </font>
    <font>
      <sz val="11"/>
      <color theme="1"/>
      <name val="Times New Roman"/>
      <family val="1"/>
      <charset val="204"/>
    </font>
  </fonts>
  <fills count="39">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7" tint="0.79998168889431442"/>
        <bgColor indexed="64"/>
      </patternFill>
    </fill>
    <fill>
      <patternFill patternType="solid">
        <fgColor theme="0"/>
        <bgColor indexed="64"/>
      </patternFill>
    </fill>
    <fill>
      <patternFill patternType="solid">
        <fgColor theme="8" tint="0.59999389629810485"/>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theme="5" tint="0.59999389629810485"/>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style="thin">
        <color rgb="FF000000"/>
      </top>
      <bottom style="thin">
        <color rgb="FF000000"/>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bottom style="thin">
        <color rgb="FF000000"/>
      </bottom>
      <diagonal/>
    </border>
    <border>
      <left/>
      <right/>
      <top style="thin">
        <color rgb="FF000000"/>
      </top>
      <bottom/>
      <diagonal/>
    </border>
    <border>
      <left style="thin">
        <color indexed="64"/>
      </left>
      <right/>
      <top/>
      <bottom style="thin">
        <color rgb="FF000000"/>
      </bottom>
      <diagonal/>
    </border>
    <border>
      <left/>
      <right/>
      <top/>
      <bottom style="thin">
        <color rgb="FF000000"/>
      </bottom>
      <diagonal/>
    </border>
    <border>
      <left style="thin">
        <color rgb="FF000000"/>
      </left>
      <right/>
      <top/>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7" applyNumberFormat="0" applyAlignment="0" applyProtection="0"/>
    <xf numFmtId="0" fontId="9" fillId="28" borderId="8" applyNumberFormat="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9" applyNumberFormat="0" applyFill="0" applyAlignment="0" applyProtection="0"/>
    <xf numFmtId="0" fontId="13" fillId="0" borderId="10" applyNumberFormat="0" applyFill="0" applyAlignment="0" applyProtection="0"/>
    <xf numFmtId="0" fontId="14" fillId="0" borderId="11"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30" borderId="7" applyNumberFormat="0" applyAlignment="0" applyProtection="0"/>
    <xf numFmtId="0" fontId="17" fillId="0" borderId="12" applyNumberFormat="0" applyFill="0" applyAlignment="0" applyProtection="0"/>
    <xf numFmtId="0" fontId="18" fillId="31" borderId="0" applyNumberFormat="0" applyBorder="0" applyAlignment="0" applyProtection="0"/>
    <xf numFmtId="0" fontId="5" fillId="32" borderId="13" applyNumberFormat="0" applyFont="0" applyAlignment="0" applyProtection="0"/>
    <xf numFmtId="0" fontId="19" fillId="27" borderId="14" applyNumberFormat="0" applyAlignment="0" applyProtection="0"/>
    <xf numFmtId="0" fontId="20" fillId="0" borderId="0" applyNumberFormat="0" applyFill="0" applyBorder="0" applyAlignment="0" applyProtection="0"/>
    <xf numFmtId="0" fontId="21" fillId="0" borderId="15" applyNumberFormat="0" applyFill="0" applyAlignment="0" applyProtection="0"/>
    <xf numFmtId="0" fontId="22" fillId="0" borderId="0" applyNumberFormat="0" applyFill="0" applyBorder="0" applyAlignment="0" applyProtection="0"/>
  </cellStyleXfs>
  <cellXfs count="355">
    <xf numFmtId="0" fontId="0" fillId="0" borderId="0" xfId="0"/>
    <xf numFmtId="0" fontId="23" fillId="0" borderId="0" xfId="0" applyFont="1" applyAlignment="1" applyProtection="1">
      <alignment wrapText="1"/>
      <protection locked="0"/>
    </xf>
    <xf numFmtId="0" fontId="24" fillId="0" borderId="0" xfId="0" applyFont="1" applyAlignment="1" applyProtection="1">
      <alignment wrapText="1"/>
      <protection locked="0"/>
    </xf>
    <xf numFmtId="0" fontId="25" fillId="0" borderId="0" xfId="0" applyFont="1" applyAlignment="1" applyProtection="1">
      <alignment wrapText="1"/>
      <protection locked="0"/>
    </xf>
    <xf numFmtId="0" fontId="24" fillId="0" borderId="16" xfId="0" applyFont="1" applyBorder="1" applyAlignment="1" applyProtection="1">
      <alignment wrapText="1"/>
      <protection locked="0"/>
    </xf>
    <xf numFmtId="0" fontId="25" fillId="0" borderId="16" xfId="0" applyFont="1" applyBorder="1" applyAlignment="1" applyProtection="1">
      <alignment wrapText="1"/>
      <protection locked="0"/>
    </xf>
    <xf numFmtId="0" fontId="24" fillId="35" borderId="16" xfId="0" applyFont="1" applyFill="1" applyBorder="1" applyAlignment="1" applyProtection="1">
      <alignment wrapText="1"/>
      <protection locked="0"/>
    </xf>
    <xf numFmtId="0" fontId="24" fillId="36" borderId="16" xfId="0" applyFont="1" applyFill="1" applyBorder="1" applyAlignment="1" applyProtection="1">
      <alignment wrapText="1"/>
      <protection locked="0"/>
    </xf>
    <xf numFmtId="0" fontId="0" fillId="36" borderId="0" xfId="0" applyFill="1"/>
    <xf numFmtId="0" fontId="0" fillId="35" borderId="0" xfId="0" applyFill="1"/>
    <xf numFmtId="1" fontId="24" fillId="35" borderId="16" xfId="0" applyNumberFormat="1" applyFont="1" applyFill="1" applyBorder="1" applyAlignment="1" applyProtection="1">
      <alignment horizontal="center" wrapText="1"/>
      <protection locked="0"/>
    </xf>
    <xf numFmtId="1" fontId="24" fillId="36" borderId="16" xfId="0" applyNumberFormat="1" applyFont="1" applyFill="1" applyBorder="1" applyAlignment="1" applyProtection="1">
      <alignment horizontal="center" wrapText="1"/>
      <protection locked="0"/>
    </xf>
    <xf numFmtId="0" fontId="24" fillId="37" borderId="16" xfId="0" applyFont="1" applyFill="1" applyBorder="1" applyAlignment="1" applyProtection="1">
      <alignment wrapText="1"/>
      <protection locked="0"/>
    </xf>
    <xf numFmtId="0" fontId="0" fillId="37" borderId="0" xfId="0" applyFill="1"/>
    <xf numFmtId="0" fontId="24" fillId="38" borderId="16" xfId="0" applyFont="1" applyFill="1" applyBorder="1" applyAlignment="1" applyProtection="1">
      <alignment wrapText="1"/>
      <protection locked="0"/>
    </xf>
    <xf numFmtId="0" fontId="0" fillId="38" borderId="0" xfId="0" applyFill="1"/>
    <xf numFmtId="0" fontId="24" fillId="36" borderId="17" xfId="0" applyFont="1" applyFill="1" applyBorder="1" applyAlignment="1" applyProtection="1">
      <alignment wrapText="1"/>
      <protection locked="0"/>
    </xf>
    <xf numFmtId="1" fontId="24" fillId="36" borderId="17" xfId="0" applyNumberFormat="1" applyFont="1" applyFill="1" applyBorder="1" applyAlignment="1" applyProtection="1">
      <alignment horizontal="center" wrapText="1"/>
      <protection locked="0"/>
    </xf>
    <xf numFmtId="1" fontId="25" fillId="0" borderId="1" xfId="0" applyNumberFormat="1" applyFont="1" applyBorder="1" applyAlignment="1" applyProtection="1">
      <alignment horizontal="center" wrapText="1"/>
      <protection locked="0"/>
    </xf>
    <xf numFmtId="0" fontId="25" fillId="0" borderId="19" xfId="0" applyFont="1" applyBorder="1" applyAlignment="1" applyProtection="1">
      <alignment wrapText="1"/>
      <protection locked="0"/>
    </xf>
    <xf numFmtId="0" fontId="25" fillId="0" borderId="1" xfId="0" applyFont="1" applyBorder="1" applyAlignment="1" applyProtection="1">
      <alignment wrapText="1"/>
      <protection locked="0"/>
    </xf>
    <xf numFmtId="0" fontId="0" fillId="34" borderId="0" xfId="0" applyFill="1" applyBorder="1"/>
    <xf numFmtId="0" fontId="25" fillId="0" borderId="0" xfId="0" applyFont="1" applyProtection="1">
      <protection locked="0"/>
    </xf>
    <xf numFmtId="0" fontId="25" fillId="37" borderId="16" xfId="0" applyFont="1" applyFill="1" applyBorder="1" applyAlignment="1" applyProtection="1">
      <alignment wrapText="1"/>
      <protection locked="0"/>
    </xf>
    <xf numFmtId="0" fontId="25" fillId="36" borderId="16" xfId="0" applyFont="1" applyFill="1" applyBorder="1" applyAlignment="1" applyProtection="1">
      <alignment wrapText="1"/>
      <protection locked="0"/>
    </xf>
    <xf numFmtId="0" fontId="25" fillId="35" borderId="16" xfId="0" applyFont="1" applyFill="1" applyBorder="1" applyAlignment="1" applyProtection="1">
      <alignment wrapText="1"/>
      <protection locked="0"/>
    </xf>
    <xf numFmtId="0" fontId="25" fillId="38" borderId="16" xfId="0" applyFont="1" applyFill="1" applyBorder="1" applyAlignment="1" applyProtection="1">
      <alignment wrapText="1"/>
      <protection locked="0"/>
    </xf>
    <xf numFmtId="0" fontId="25" fillId="36" borderId="17" xfId="0" applyFont="1" applyFill="1" applyBorder="1" applyAlignment="1" applyProtection="1">
      <alignment wrapText="1"/>
      <protection locked="0"/>
    </xf>
    <xf numFmtId="0" fontId="25" fillId="0" borderId="16" xfId="0" applyFont="1" applyBorder="1" applyAlignment="1" applyProtection="1">
      <alignment vertical="top" wrapText="1"/>
      <protection locked="0"/>
    </xf>
    <xf numFmtId="0" fontId="25" fillId="0" borderId="20" xfId="0" applyFont="1" applyBorder="1" applyAlignment="1" applyProtection="1">
      <alignment vertical="top" wrapText="1"/>
      <protection locked="0"/>
    </xf>
    <xf numFmtId="0" fontId="25" fillId="33" borderId="16" xfId="0" applyFont="1" applyFill="1" applyBorder="1" applyAlignment="1" applyProtection="1">
      <alignment vertical="top" wrapText="1"/>
      <protection locked="0"/>
    </xf>
    <xf numFmtId="1" fontId="25" fillId="0" borderId="16" xfId="0" applyNumberFormat="1" applyFont="1" applyFill="1" applyBorder="1" applyAlignment="1" applyProtection="1">
      <alignment horizontal="center" vertical="top" wrapText="1"/>
      <protection locked="0"/>
    </xf>
    <xf numFmtId="0" fontId="0" fillId="0" borderId="0" xfId="0" applyAlignment="1">
      <alignment vertical="top"/>
    </xf>
    <xf numFmtId="0" fontId="25" fillId="0" borderId="17" xfId="0" applyFont="1" applyBorder="1" applyAlignment="1" applyProtection="1">
      <alignment vertical="top" wrapText="1"/>
      <protection locked="0"/>
    </xf>
    <xf numFmtId="0" fontId="25" fillId="0" borderId="1" xfId="0" applyFont="1" applyBorder="1" applyAlignment="1" applyProtection="1">
      <alignment vertical="top" wrapText="1"/>
      <protection locked="0"/>
    </xf>
    <xf numFmtId="0" fontId="25" fillId="0" borderId="19" xfId="0" applyFont="1" applyBorder="1" applyAlignment="1" applyProtection="1">
      <alignment vertical="top" wrapText="1"/>
      <protection locked="0"/>
    </xf>
    <xf numFmtId="0" fontId="25" fillId="0" borderId="1" xfId="0" applyFont="1" applyBorder="1" applyAlignment="1" applyProtection="1">
      <alignment horizontal="center" vertical="top" wrapText="1"/>
      <protection locked="0"/>
    </xf>
    <xf numFmtId="0" fontId="25" fillId="0" borderId="2" xfId="0" applyFont="1" applyBorder="1" applyAlignment="1">
      <alignment vertical="top"/>
    </xf>
    <xf numFmtId="0" fontId="25" fillId="0" borderId="18" xfId="0" applyFont="1" applyBorder="1" applyAlignment="1" applyProtection="1">
      <alignment vertical="top" wrapText="1"/>
      <protection locked="0"/>
    </xf>
    <xf numFmtId="0" fontId="25" fillId="0" borderId="1" xfId="0" applyFont="1" applyBorder="1" applyAlignment="1">
      <alignment horizontal="center" vertical="top"/>
    </xf>
    <xf numFmtId="1" fontId="25" fillId="0" borderId="16" xfId="0" applyNumberFormat="1" applyFont="1" applyBorder="1" applyAlignment="1" applyProtection="1">
      <alignment horizontal="center" vertical="top" wrapText="1"/>
      <protection locked="0"/>
    </xf>
    <xf numFmtId="0" fontId="25" fillId="0" borderId="26" xfId="0" applyFont="1" applyBorder="1" applyAlignment="1">
      <alignment horizontal="center" vertical="top"/>
    </xf>
    <xf numFmtId="0" fontId="2" fillId="34" borderId="0" xfId="0" applyFont="1" applyFill="1" applyAlignment="1">
      <alignment vertical="top" wrapText="1"/>
    </xf>
    <xf numFmtId="0" fontId="25" fillId="34" borderId="21" xfId="0" applyFont="1" applyFill="1" applyBorder="1" applyAlignment="1" applyProtection="1">
      <alignment vertical="top" wrapText="1"/>
      <protection locked="0"/>
    </xf>
    <xf numFmtId="1" fontId="25" fillId="34" borderId="16" xfId="0" applyNumberFormat="1" applyFont="1" applyFill="1" applyBorder="1" applyAlignment="1" applyProtection="1">
      <alignment horizontal="center" vertical="top" wrapText="1"/>
      <protection locked="0"/>
    </xf>
    <xf numFmtId="0" fontId="23" fillId="0" borderId="16" xfId="0" applyFont="1" applyBorder="1" applyAlignment="1" applyProtection="1">
      <alignment vertical="top" wrapText="1"/>
      <protection locked="0"/>
    </xf>
    <xf numFmtId="1" fontId="25" fillId="0" borderId="19" xfId="0" applyNumberFormat="1" applyFont="1" applyBorder="1" applyAlignment="1" applyProtection="1">
      <alignment horizontal="center" vertical="top" wrapText="1"/>
      <protection locked="0"/>
    </xf>
    <xf numFmtId="0" fontId="28" fillId="34" borderId="1" xfId="0" applyFont="1" applyFill="1" applyBorder="1" applyAlignment="1">
      <alignment vertical="top"/>
    </xf>
    <xf numFmtId="0" fontId="0" fillId="34" borderId="0" xfId="0" applyFill="1" applyAlignment="1">
      <alignment vertical="top"/>
    </xf>
    <xf numFmtId="0" fontId="25" fillId="0" borderId="16" xfId="0" applyFont="1" applyFill="1" applyBorder="1" applyAlignment="1" applyProtection="1">
      <alignment vertical="top" wrapText="1"/>
      <protection locked="0"/>
    </xf>
    <xf numFmtId="0" fontId="25" fillId="0" borderId="0" xfId="0" applyFont="1" applyFill="1" applyAlignment="1">
      <alignment vertical="top"/>
    </xf>
    <xf numFmtId="0" fontId="0" fillId="0" borderId="0" xfId="0" applyFill="1" applyAlignment="1">
      <alignment vertical="top"/>
    </xf>
    <xf numFmtId="1" fontId="26" fillId="0" borderId="18" xfId="0" applyNumberFormat="1" applyFont="1" applyFill="1" applyBorder="1" applyAlignment="1" applyProtection="1">
      <alignment horizontal="center" vertical="top" wrapText="1"/>
      <protection locked="0"/>
    </xf>
    <xf numFmtId="0" fontId="25" fillId="0" borderId="1" xfId="0" applyFont="1" applyFill="1" applyBorder="1" applyAlignment="1" applyProtection="1">
      <alignment vertical="top" wrapText="1"/>
      <protection locked="0"/>
    </xf>
    <xf numFmtId="1" fontId="2" fillId="0" borderId="16" xfId="0" applyNumberFormat="1" applyFont="1" applyFill="1" applyBorder="1" applyAlignment="1" applyProtection="1">
      <alignment horizontal="center" vertical="top" wrapText="1"/>
      <protection locked="0"/>
    </xf>
    <xf numFmtId="1" fontId="2" fillId="0" borderId="16" xfId="0" applyNumberFormat="1" applyFont="1" applyBorder="1" applyAlignment="1" applyProtection="1">
      <alignment horizontal="center" vertical="top" wrapText="1"/>
      <protection locked="0"/>
    </xf>
    <xf numFmtId="0" fontId="25" fillId="0" borderId="21" xfId="0" applyFont="1" applyBorder="1" applyAlignment="1" applyProtection="1">
      <alignment vertical="top" wrapText="1"/>
      <protection locked="0"/>
    </xf>
    <xf numFmtId="1" fontId="26" fillId="0" borderId="16" xfId="0" applyNumberFormat="1" applyFont="1" applyBorder="1" applyAlignment="1" applyProtection="1">
      <alignment horizontal="center" vertical="top" wrapText="1"/>
      <protection locked="0"/>
    </xf>
    <xf numFmtId="1" fontId="2" fillId="0" borderId="21" xfId="0" applyNumberFormat="1" applyFont="1" applyFill="1" applyBorder="1" applyAlignment="1" applyProtection="1">
      <alignment horizontal="center" vertical="top" wrapText="1"/>
      <protection locked="0"/>
    </xf>
    <xf numFmtId="1" fontId="2" fillId="0" borderId="21" xfId="0" applyNumberFormat="1" applyFont="1" applyBorder="1" applyAlignment="1" applyProtection="1">
      <alignment horizontal="center" vertical="top" wrapText="1"/>
      <protection locked="0"/>
    </xf>
    <xf numFmtId="0" fontId="2" fillId="34" borderId="1" xfId="0" applyFont="1" applyFill="1" applyBorder="1" applyAlignment="1">
      <alignment vertical="top" wrapText="1"/>
    </xf>
    <xf numFmtId="0" fontId="25" fillId="0" borderId="17" xfId="0" applyFont="1" applyFill="1" applyBorder="1" applyAlignment="1" applyProtection="1">
      <alignment vertical="top" wrapText="1"/>
      <protection locked="0"/>
    </xf>
    <xf numFmtId="0" fontId="28" fillId="0" borderId="1" xfId="0" applyFont="1" applyFill="1" applyBorder="1" applyAlignment="1">
      <alignment vertical="top" wrapText="1"/>
    </xf>
    <xf numFmtId="1" fontId="2" fillId="0" borderId="19" xfId="0" applyNumberFormat="1" applyFont="1" applyFill="1" applyBorder="1" applyAlignment="1" applyProtection="1">
      <alignment horizontal="center" vertical="top" wrapText="1"/>
      <protection locked="0"/>
    </xf>
    <xf numFmtId="2" fontId="25" fillId="0" borderId="16" xfId="0" applyNumberFormat="1" applyFont="1" applyFill="1" applyBorder="1" applyAlignment="1" applyProtection="1">
      <alignment horizontal="center" vertical="top" wrapText="1"/>
      <protection locked="0"/>
    </xf>
    <xf numFmtId="0" fontId="24" fillId="36" borderId="16" xfId="0" applyFont="1" applyFill="1" applyBorder="1" applyAlignment="1" applyProtection="1">
      <alignment vertical="top" wrapText="1"/>
      <protection locked="0"/>
    </xf>
    <xf numFmtId="0" fontId="25" fillId="36" borderId="16" xfId="0" applyFont="1" applyFill="1" applyBorder="1" applyAlignment="1" applyProtection="1">
      <alignment vertical="top" wrapText="1"/>
      <protection locked="0"/>
    </xf>
    <xf numFmtId="1" fontId="24" fillId="36" borderId="16" xfId="0" applyNumberFormat="1" applyFont="1" applyFill="1" applyBorder="1" applyAlignment="1" applyProtection="1">
      <alignment horizontal="center" vertical="top" wrapText="1"/>
      <protection locked="0"/>
    </xf>
    <xf numFmtId="1" fontId="24" fillId="36" borderId="18" xfId="0" applyNumberFormat="1" applyFont="1" applyFill="1" applyBorder="1" applyAlignment="1" applyProtection="1">
      <alignment horizontal="center" vertical="top" wrapText="1"/>
      <protection locked="0"/>
    </xf>
    <xf numFmtId="0" fontId="0" fillId="36" borderId="0" xfId="0" applyFill="1" applyAlignment="1">
      <alignment vertical="top"/>
    </xf>
    <xf numFmtId="2" fontId="25" fillId="0" borderId="16" xfId="0" applyNumberFormat="1" applyFont="1" applyBorder="1" applyAlignment="1" applyProtection="1">
      <alignment horizontal="center" vertical="top" wrapText="1"/>
      <protection locked="0"/>
    </xf>
    <xf numFmtId="0" fontId="24" fillId="33" borderId="16" xfId="0" applyFont="1" applyFill="1" applyBorder="1" applyAlignment="1" applyProtection="1">
      <alignment vertical="top" wrapText="1"/>
      <protection locked="0"/>
    </xf>
    <xf numFmtId="1" fontId="24" fillId="33" borderId="16" xfId="0" applyNumberFormat="1" applyFont="1" applyFill="1" applyBorder="1" applyAlignment="1" applyProtection="1">
      <alignment horizontal="center" vertical="top" wrapText="1"/>
      <protection locked="0"/>
    </xf>
    <xf numFmtId="0" fontId="0" fillId="33" borderId="0" xfId="0" applyFill="1" applyAlignment="1">
      <alignment vertical="top"/>
    </xf>
    <xf numFmtId="0" fontId="24" fillId="35" borderId="16" xfId="0" applyFont="1" applyFill="1" applyBorder="1" applyAlignment="1" applyProtection="1">
      <alignment vertical="top" wrapText="1"/>
      <protection locked="0"/>
    </xf>
    <xf numFmtId="0" fontId="25" fillId="35" borderId="16" xfId="0" applyFont="1" applyFill="1" applyBorder="1" applyAlignment="1" applyProtection="1">
      <alignment vertical="top" wrapText="1"/>
      <protection locked="0"/>
    </xf>
    <xf numFmtId="1" fontId="24" fillId="35" borderId="16" xfId="0" applyNumberFormat="1" applyFont="1" applyFill="1" applyBorder="1" applyAlignment="1" applyProtection="1">
      <alignment horizontal="center" vertical="top" wrapText="1"/>
      <protection locked="0"/>
    </xf>
    <xf numFmtId="0" fontId="25" fillId="0" borderId="0" xfId="0" applyFont="1" applyFill="1" applyBorder="1" applyAlignment="1" applyProtection="1">
      <alignment vertical="top" wrapText="1"/>
      <protection locked="0"/>
    </xf>
    <xf numFmtId="0" fontId="25" fillId="0" borderId="20" xfId="0" applyFont="1" applyFill="1" applyBorder="1" applyAlignment="1" applyProtection="1">
      <alignment horizontal="left" vertical="top" wrapText="1"/>
      <protection locked="0"/>
    </xf>
    <xf numFmtId="1" fontId="2" fillId="34" borderId="16" xfId="0" applyNumberFormat="1" applyFont="1" applyFill="1" applyBorder="1" applyAlignment="1" applyProtection="1">
      <alignment horizontal="center" vertical="top" wrapText="1"/>
      <protection locked="0"/>
    </xf>
    <xf numFmtId="0" fontId="25" fillId="0" borderId="1" xfId="0" applyFont="1" applyBorder="1" applyAlignment="1">
      <alignment vertical="top" wrapText="1"/>
    </xf>
    <xf numFmtId="0" fontId="27" fillId="35" borderId="26" xfId="34" applyFont="1" applyFill="1" applyBorder="1" applyAlignment="1" applyProtection="1">
      <alignment vertical="top" wrapText="1"/>
      <protection locked="0"/>
    </xf>
    <xf numFmtId="0" fontId="25" fillId="35" borderId="17" xfId="0" applyFont="1" applyFill="1" applyBorder="1" applyAlignment="1" applyProtection="1">
      <alignment vertical="top" wrapText="1"/>
      <protection locked="0"/>
    </xf>
    <xf numFmtId="1" fontId="24" fillId="35" borderId="17" xfId="0" applyNumberFormat="1" applyFont="1" applyFill="1" applyBorder="1" applyAlignment="1" applyProtection="1">
      <alignment horizontal="center" vertical="top" wrapText="1"/>
      <protection locked="0"/>
    </xf>
    <xf numFmtId="0" fontId="0" fillId="35" borderId="0" xfId="0" applyFill="1" applyAlignment="1">
      <alignment vertical="top"/>
    </xf>
    <xf numFmtId="0" fontId="25" fillId="0" borderId="25" xfId="0" applyFont="1" applyFill="1" applyBorder="1" applyAlignment="1" applyProtection="1">
      <alignment vertical="top" wrapText="1"/>
      <protection locked="0"/>
    </xf>
    <xf numFmtId="0" fontId="25" fillId="0" borderId="27" xfId="0" applyFont="1" applyFill="1" applyBorder="1" applyAlignment="1" applyProtection="1">
      <alignment vertical="top" wrapText="1"/>
      <protection locked="0"/>
    </xf>
    <xf numFmtId="0" fontId="25" fillId="0" borderId="0" xfId="0" applyFont="1" applyBorder="1" applyAlignment="1" applyProtection="1">
      <alignment vertical="top" wrapText="1"/>
      <protection locked="0"/>
    </xf>
    <xf numFmtId="0" fontId="25" fillId="34" borderId="19" xfId="0" applyFont="1" applyFill="1" applyBorder="1" applyAlignment="1" applyProtection="1">
      <alignment vertical="top" wrapText="1"/>
      <protection locked="0"/>
    </xf>
    <xf numFmtId="0" fontId="25" fillId="34" borderId="18" xfId="0" applyFont="1" applyFill="1" applyBorder="1" applyAlignment="1" applyProtection="1">
      <alignment vertical="top" wrapText="1"/>
      <protection locked="0"/>
    </xf>
    <xf numFmtId="1" fontId="25" fillId="34" borderId="18" xfId="0" applyNumberFormat="1" applyFont="1" applyFill="1" applyBorder="1" applyAlignment="1" applyProtection="1">
      <alignment horizontal="center" vertical="top" wrapText="1"/>
      <protection locked="0"/>
    </xf>
    <xf numFmtId="0" fontId="25" fillId="34" borderId="16" xfId="0" applyFont="1" applyFill="1" applyBorder="1" applyAlignment="1" applyProtection="1">
      <alignment vertical="top" wrapText="1"/>
      <protection locked="0"/>
    </xf>
    <xf numFmtId="0" fontId="1" fillId="35" borderId="16" xfId="0" applyFont="1" applyFill="1" applyBorder="1" applyAlignment="1" applyProtection="1">
      <alignment vertical="top" wrapText="1"/>
      <protection locked="0"/>
    </xf>
    <xf numFmtId="0" fontId="2" fillId="35" borderId="16" xfId="0" applyFont="1" applyFill="1" applyBorder="1" applyAlignment="1" applyProtection="1">
      <alignment vertical="top" wrapText="1"/>
      <protection locked="0"/>
    </xf>
    <xf numFmtId="1" fontId="1" fillId="35" borderId="16" xfId="0" applyNumberFormat="1" applyFont="1" applyFill="1" applyBorder="1" applyAlignment="1" applyProtection="1">
      <alignment horizontal="center" vertical="top" wrapText="1"/>
      <protection locked="0"/>
    </xf>
    <xf numFmtId="1" fontId="1" fillId="35" borderId="19" xfId="0" applyNumberFormat="1" applyFont="1" applyFill="1" applyBorder="1" applyAlignment="1" applyProtection="1">
      <alignment horizontal="center" vertical="top" wrapText="1"/>
      <protection locked="0"/>
    </xf>
    <xf numFmtId="1" fontId="1" fillId="35" borderId="1" xfId="0" applyNumberFormat="1" applyFont="1" applyFill="1" applyBorder="1" applyAlignment="1" applyProtection="1">
      <alignment horizontal="center" vertical="top" wrapText="1"/>
      <protection locked="0"/>
    </xf>
    <xf numFmtId="0" fontId="0" fillId="34" borderId="0" xfId="0" applyFill="1" applyBorder="1" applyAlignment="1">
      <alignment vertical="top"/>
    </xf>
    <xf numFmtId="0" fontId="27" fillId="35" borderId="1" xfId="34" applyFont="1" applyFill="1" applyBorder="1" applyAlignment="1" applyProtection="1">
      <alignment vertical="top" wrapText="1"/>
      <protection locked="0"/>
    </xf>
    <xf numFmtId="0" fontId="25" fillId="35" borderId="21" xfId="0" applyFont="1" applyFill="1" applyBorder="1" applyAlignment="1" applyProtection="1">
      <alignment vertical="top" wrapText="1"/>
      <protection locked="0"/>
    </xf>
    <xf numFmtId="1" fontId="24" fillId="35" borderId="19" xfId="0" applyNumberFormat="1" applyFont="1" applyFill="1" applyBorder="1" applyAlignment="1" applyProtection="1">
      <alignment horizontal="center" vertical="top" wrapText="1"/>
      <protection locked="0"/>
    </xf>
    <xf numFmtId="1" fontId="24" fillId="35" borderId="1" xfId="0" applyNumberFormat="1" applyFont="1" applyFill="1" applyBorder="1" applyAlignment="1" applyProtection="1">
      <alignment horizontal="center" vertical="top" wrapText="1"/>
      <protection locked="0"/>
    </xf>
    <xf numFmtId="0" fontId="1" fillId="34" borderId="19" xfId="0" applyFont="1" applyFill="1" applyBorder="1" applyAlignment="1" applyProtection="1">
      <alignment vertical="top" wrapText="1"/>
      <protection locked="0"/>
    </xf>
    <xf numFmtId="1" fontId="1" fillId="34" borderId="16" xfId="0" applyNumberFormat="1" applyFont="1" applyFill="1" applyBorder="1" applyAlignment="1" applyProtection="1">
      <alignment horizontal="center" vertical="top" wrapText="1"/>
      <protection locked="0"/>
    </xf>
    <xf numFmtId="1" fontId="1" fillId="34" borderId="19" xfId="0" applyNumberFormat="1" applyFont="1" applyFill="1" applyBorder="1" applyAlignment="1" applyProtection="1">
      <alignment horizontal="center" vertical="top" wrapText="1"/>
      <protection locked="0"/>
    </xf>
    <xf numFmtId="1" fontId="25" fillId="0" borderId="25" xfId="0" applyNumberFormat="1" applyFont="1" applyFill="1" applyBorder="1" applyAlignment="1" applyProtection="1">
      <alignment horizontal="center" vertical="top" wrapText="1"/>
      <protection locked="0"/>
    </xf>
    <xf numFmtId="1" fontId="25" fillId="0" borderId="1" xfId="0" applyNumberFormat="1" applyFont="1" applyBorder="1" applyAlignment="1" applyProtection="1">
      <alignment horizontal="center" vertical="top" wrapText="1"/>
      <protection locked="0"/>
    </xf>
    <xf numFmtId="1" fontId="24" fillId="34" borderId="16" xfId="0" applyNumberFormat="1" applyFont="1" applyFill="1" applyBorder="1" applyAlignment="1" applyProtection="1">
      <alignment horizontal="center" vertical="top" wrapText="1"/>
      <protection locked="0"/>
    </xf>
    <xf numFmtId="1" fontId="24" fillId="34" borderId="18" xfId="0" applyNumberFormat="1" applyFont="1" applyFill="1" applyBorder="1" applyAlignment="1" applyProtection="1">
      <alignment horizontal="center" vertical="top" wrapText="1"/>
      <protection locked="0"/>
    </xf>
    <xf numFmtId="0" fontId="25" fillId="0" borderId="0" xfId="0" applyFont="1" applyAlignment="1" applyProtection="1">
      <alignment horizontal="center"/>
      <protection locked="0"/>
    </xf>
    <xf numFmtId="0" fontId="24" fillId="0" borderId="16" xfId="0" applyFont="1" applyBorder="1" applyAlignment="1" applyProtection="1">
      <alignment horizontal="center" wrapText="1"/>
      <protection locked="0"/>
    </xf>
    <xf numFmtId="0" fontId="25" fillId="37" borderId="16" xfId="0" applyFont="1" applyFill="1" applyBorder="1" applyAlignment="1" applyProtection="1">
      <alignment horizontal="center" wrapText="1"/>
      <protection locked="0"/>
    </xf>
    <xf numFmtId="0" fontId="25" fillId="36" borderId="16" xfId="0" applyFont="1" applyFill="1" applyBorder="1" applyAlignment="1" applyProtection="1">
      <alignment horizontal="center" wrapText="1"/>
      <protection locked="0"/>
    </xf>
    <xf numFmtId="0" fontId="25" fillId="35" borderId="16" xfId="0" applyFont="1" applyFill="1" applyBorder="1" applyAlignment="1" applyProtection="1">
      <alignment horizontal="center" vertical="top" wrapText="1"/>
      <protection locked="0"/>
    </xf>
    <xf numFmtId="0" fontId="25" fillId="33" borderId="16" xfId="0" applyFont="1" applyFill="1" applyBorder="1" applyAlignment="1" applyProtection="1">
      <alignment horizontal="center" vertical="top" wrapText="1"/>
      <protection locked="0"/>
    </xf>
    <xf numFmtId="0" fontId="25" fillId="36" borderId="16" xfId="0" applyFont="1" applyFill="1" applyBorder="1" applyAlignment="1" applyProtection="1">
      <alignment horizontal="center" vertical="top" wrapText="1"/>
      <protection locked="0"/>
    </xf>
    <xf numFmtId="0" fontId="25" fillId="38" borderId="16" xfId="0" applyFont="1" applyFill="1" applyBorder="1" applyAlignment="1" applyProtection="1">
      <alignment horizontal="center" wrapText="1"/>
      <protection locked="0"/>
    </xf>
    <xf numFmtId="0" fontId="0" fillId="0" borderId="0" xfId="0" applyAlignment="1">
      <alignment horizontal="center"/>
    </xf>
    <xf numFmtId="1" fontId="24" fillId="0" borderId="16" xfId="0" applyNumberFormat="1" applyFont="1" applyBorder="1" applyAlignment="1" applyProtection="1">
      <alignment horizontal="center" wrapText="1"/>
      <protection locked="0"/>
    </xf>
    <xf numFmtId="1" fontId="24" fillId="37" borderId="16" xfId="0" applyNumberFormat="1" applyFont="1" applyFill="1" applyBorder="1" applyAlignment="1" applyProtection="1">
      <alignment horizontal="center" wrapText="1"/>
      <protection locked="0"/>
    </xf>
    <xf numFmtId="1" fontId="24" fillId="0" borderId="16" xfId="0" applyNumberFormat="1" applyFont="1" applyBorder="1" applyAlignment="1" applyProtection="1">
      <alignment horizontal="center" vertical="top" wrapText="1"/>
      <protection locked="0"/>
    </xf>
    <xf numFmtId="0" fontId="25" fillId="0" borderId="1" xfId="0" applyFont="1" applyFill="1" applyBorder="1" applyAlignment="1" applyProtection="1">
      <alignment horizontal="center" vertical="top" wrapText="1"/>
      <protection locked="0"/>
    </xf>
    <xf numFmtId="49" fontId="25" fillId="34" borderId="16" xfId="0" applyNumberFormat="1" applyFont="1" applyFill="1" applyBorder="1" applyAlignment="1" applyProtection="1">
      <alignment horizontal="center" vertical="top" wrapText="1"/>
      <protection locked="0"/>
    </xf>
    <xf numFmtId="164" fontId="25" fillId="0" borderId="21" xfId="0" applyNumberFormat="1" applyFont="1" applyFill="1" applyBorder="1" applyAlignment="1" applyProtection="1">
      <alignment horizontal="center" vertical="top" wrapText="1"/>
      <protection locked="0"/>
    </xf>
    <xf numFmtId="164" fontId="25" fillId="0" borderId="16" xfId="0" applyNumberFormat="1" applyFont="1" applyBorder="1" applyAlignment="1" applyProtection="1">
      <alignment horizontal="center" vertical="top" wrapText="1"/>
      <protection locked="0"/>
    </xf>
    <xf numFmtId="164" fontId="25" fillId="34" borderId="16" xfId="0" applyNumberFormat="1" applyFont="1" applyFill="1" applyBorder="1" applyAlignment="1" applyProtection="1">
      <alignment horizontal="center" vertical="top" wrapText="1"/>
      <protection locked="0"/>
    </xf>
    <xf numFmtId="164" fontId="25" fillId="0" borderId="16" xfId="0" applyNumberFormat="1" applyFont="1" applyFill="1" applyBorder="1" applyAlignment="1" applyProtection="1">
      <alignment horizontal="center" vertical="top" wrapText="1"/>
      <protection locked="0"/>
    </xf>
    <xf numFmtId="1" fontId="25" fillId="36" borderId="16" xfId="0" applyNumberFormat="1" applyFont="1" applyFill="1" applyBorder="1" applyAlignment="1" applyProtection="1">
      <alignment horizontal="center" wrapText="1"/>
      <protection locked="0"/>
    </xf>
    <xf numFmtId="1" fontId="25" fillId="38" borderId="16" xfId="0" applyNumberFormat="1" applyFont="1" applyFill="1" applyBorder="1" applyAlignment="1" applyProtection="1">
      <alignment horizontal="center" wrapText="1"/>
      <protection locked="0"/>
    </xf>
    <xf numFmtId="1" fontId="25" fillId="36" borderId="17" xfId="0" applyNumberFormat="1" applyFont="1" applyFill="1" applyBorder="1" applyAlignment="1" applyProtection="1">
      <alignment horizontal="center" wrapText="1"/>
      <protection locked="0"/>
    </xf>
    <xf numFmtId="0" fontId="25" fillId="0" borderId="0" xfId="0" applyFont="1" applyAlignment="1">
      <alignment horizontal="center"/>
    </xf>
    <xf numFmtId="0" fontId="24" fillId="0" borderId="19" xfId="0" applyFont="1" applyBorder="1" applyAlignment="1" applyProtection="1">
      <alignment horizontal="center" wrapText="1"/>
      <protection locked="0"/>
    </xf>
    <xf numFmtId="0" fontId="24" fillId="0" borderId="1" xfId="0" applyFont="1" applyBorder="1" applyAlignment="1" applyProtection="1">
      <alignment horizontal="center" wrapText="1"/>
      <protection locked="0"/>
    </xf>
    <xf numFmtId="0" fontId="24" fillId="0" borderId="1" xfId="0" applyFont="1" applyBorder="1" applyAlignment="1">
      <alignment horizontal="center" wrapText="1"/>
    </xf>
    <xf numFmtId="1" fontId="24" fillId="0" borderId="18" xfId="0" applyNumberFormat="1" applyFont="1" applyBorder="1" applyAlignment="1" applyProtection="1">
      <alignment horizontal="center" wrapText="1"/>
      <protection locked="0"/>
    </xf>
    <xf numFmtId="1" fontId="24" fillId="0" borderId="22" xfId="0" applyNumberFormat="1" applyFont="1" applyBorder="1" applyAlignment="1" applyProtection="1">
      <alignment horizontal="center" wrapText="1"/>
      <protection locked="0"/>
    </xf>
    <xf numFmtId="1" fontId="24" fillId="0" borderId="1" xfId="0" applyNumberFormat="1" applyFont="1" applyBorder="1" applyAlignment="1" applyProtection="1">
      <alignment horizontal="center" wrapText="1"/>
      <protection locked="0"/>
    </xf>
    <xf numFmtId="1" fontId="24" fillId="37" borderId="19" xfId="0" applyNumberFormat="1" applyFont="1" applyFill="1" applyBorder="1" applyAlignment="1" applyProtection="1">
      <alignment horizontal="center" wrapText="1"/>
      <protection locked="0"/>
    </xf>
    <xf numFmtId="1" fontId="24" fillId="37" borderId="1" xfId="0" applyNumberFormat="1" applyFont="1" applyFill="1" applyBorder="1" applyAlignment="1" applyProtection="1">
      <alignment horizontal="center" wrapText="1"/>
      <protection locked="0"/>
    </xf>
    <xf numFmtId="1" fontId="24" fillId="37" borderId="2" xfId="0" applyNumberFormat="1" applyFont="1" applyFill="1" applyBorder="1" applyAlignment="1" applyProtection="1">
      <alignment horizontal="center" wrapText="1"/>
      <protection locked="0"/>
    </xf>
    <xf numFmtId="1" fontId="24" fillId="36" borderId="19" xfId="0" applyNumberFormat="1" applyFont="1" applyFill="1" applyBorder="1" applyAlignment="1" applyProtection="1">
      <alignment horizontal="center" wrapText="1"/>
      <protection locked="0"/>
    </xf>
    <xf numFmtId="1" fontId="24" fillId="36" borderId="1" xfId="0" applyNumberFormat="1" applyFont="1" applyFill="1" applyBorder="1" applyAlignment="1" applyProtection="1">
      <alignment horizontal="center" wrapText="1"/>
      <protection locked="0"/>
    </xf>
    <xf numFmtId="2" fontId="1" fillId="35" borderId="16" xfId="0" applyNumberFormat="1" applyFont="1" applyFill="1" applyBorder="1" applyAlignment="1" applyProtection="1">
      <alignment horizontal="center" vertical="top" wrapText="1"/>
      <protection locked="0"/>
    </xf>
    <xf numFmtId="1" fontId="25" fillId="0" borderId="1" xfId="0" applyNumberFormat="1" applyFont="1" applyBorder="1" applyAlignment="1">
      <alignment horizontal="center" vertical="top" wrapText="1"/>
    </xf>
    <xf numFmtId="2" fontId="25" fillId="34" borderId="16" xfId="0" applyNumberFormat="1" applyFont="1" applyFill="1" applyBorder="1" applyAlignment="1" applyProtection="1">
      <alignment horizontal="center" vertical="top" wrapText="1"/>
      <protection locked="0"/>
    </xf>
    <xf numFmtId="1" fontId="25" fillId="34" borderId="19" xfId="0" applyNumberFormat="1" applyFont="1" applyFill="1" applyBorder="1" applyAlignment="1" applyProtection="1">
      <alignment horizontal="center" vertical="top" wrapText="1"/>
      <protection locked="0"/>
    </xf>
    <xf numFmtId="1" fontId="25" fillId="34" borderId="1" xfId="0" applyNumberFormat="1" applyFont="1" applyFill="1" applyBorder="1" applyAlignment="1" applyProtection="1">
      <alignment horizontal="center" vertical="top" wrapText="1"/>
      <protection locked="0"/>
    </xf>
    <xf numFmtId="1" fontId="25" fillId="34" borderId="1" xfId="0" applyNumberFormat="1" applyFont="1" applyFill="1" applyBorder="1" applyAlignment="1">
      <alignment horizontal="center" vertical="top" wrapText="1"/>
    </xf>
    <xf numFmtId="2" fontId="24" fillId="35" borderId="16" xfId="0" applyNumberFormat="1" applyFont="1" applyFill="1" applyBorder="1" applyAlignment="1" applyProtection="1">
      <alignment horizontal="center" vertical="top" wrapText="1"/>
      <protection locked="0"/>
    </xf>
    <xf numFmtId="1" fontId="1" fillId="34" borderId="1" xfId="0" applyNumberFormat="1" applyFont="1" applyFill="1" applyBorder="1" applyAlignment="1" applyProtection="1">
      <alignment horizontal="center" vertical="top" wrapText="1"/>
      <protection locked="0"/>
    </xf>
    <xf numFmtId="1" fontId="2" fillId="34" borderId="1" xfId="0" applyNumberFormat="1" applyFont="1" applyFill="1" applyBorder="1" applyAlignment="1">
      <alignment horizontal="center" vertical="top" wrapText="1"/>
    </xf>
    <xf numFmtId="1" fontId="25" fillId="0" borderId="17" xfId="0" applyNumberFormat="1" applyFont="1" applyFill="1" applyBorder="1" applyAlignment="1" applyProtection="1">
      <alignment horizontal="center" vertical="top" wrapText="1"/>
      <protection locked="0"/>
    </xf>
    <xf numFmtId="1" fontId="25" fillId="0" borderId="4" xfId="0" applyNumberFormat="1" applyFont="1" applyFill="1" applyBorder="1" applyAlignment="1" applyProtection="1">
      <alignment horizontal="center" vertical="top" wrapText="1"/>
      <protection locked="0"/>
    </xf>
    <xf numFmtId="1" fontId="25" fillId="34" borderId="4" xfId="0" applyNumberFormat="1" applyFont="1" applyFill="1" applyBorder="1" applyAlignment="1" applyProtection="1">
      <alignment horizontal="center" vertical="top" wrapText="1"/>
      <protection locked="0"/>
    </xf>
    <xf numFmtId="1" fontId="25" fillId="34" borderId="20" xfId="0" applyNumberFormat="1" applyFont="1" applyFill="1" applyBorder="1" applyAlignment="1" applyProtection="1">
      <alignment horizontal="center" vertical="top" wrapText="1"/>
      <protection locked="0"/>
    </xf>
    <xf numFmtId="1" fontId="25" fillId="34" borderId="18" xfId="0" applyNumberFormat="1" applyFont="1" applyFill="1" applyBorder="1" applyAlignment="1">
      <alignment horizontal="center" vertical="top" wrapText="1"/>
    </xf>
    <xf numFmtId="1" fontId="25" fillId="0" borderId="21" xfId="0" applyNumberFormat="1" applyFont="1" applyBorder="1" applyAlignment="1" applyProtection="1">
      <alignment horizontal="center" vertical="top" wrapText="1"/>
      <protection locked="0"/>
    </xf>
    <xf numFmtId="1" fontId="25" fillId="0" borderId="16" xfId="0" applyNumberFormat="1" applyFont="1" applyBorder="1" applyAlignment="1">
      <alignment horizontal="center" vertical="top" wrapText="1"/>
    </xf>
    <xf numFmtId="1" fontId="25" fillId="34" borderId="16" xfId="0" applyNumberFormat="1" applyFont="1" applyFill="1" applyBorder="1" applyAlignment="1">
      <alignment horizontal="center" vertical="top" wrapText="1"/>
    </xf>
    <xf numFmtId="2" fontId="24" fillId="36" borderId="16" xfId="0" applyNumberFormat="1" applyFont="1" applyFill="1" applyBorder="1" applyAlignment="1" applyProtection="1">
      <alignment horizontal="center" vertical="top" wrapText="1"/>
      <protection locked="0"/>
    </xf>
    <xf numFmtId="2" fontId="24" fillId="35" borderId="16" xfId="0" applyNumberFormat="1" applyFont="1" applyFill="1" applyBorder="1" applyAlignment="1" applyProtection="1">
      <alignment horizontal="center" wrapText="1"/>
      <protection locked="0"/>
    </xf>
    <xf numFmtId="2" fontId="2" fillId="34" borderId="16" xfId="0" applyNumberFormat="1" applyFont="1" applyFill="1" applyBorder="1" applyAlignment="1" applyProtection="1">
      <alignment horizontal="center" vertical="top" wrapText="1"/>
      <protection locked="0"/>
    </xf>
    <xf numFmtId="1" fontId="2" fillId="34" borderId="16" xfId="0" applyNumberFormat="1" applyFont="1" applyFill="1" applyBorder="1" applyAlignment="1">
      <alignment horizontal="center" vertical="top" wrapText="1"/>
    </xf>
    <xf numFmtId="2" fontId="24" fillId="35" borderId="17" xfId="0" applyNumberFormat="1" applyFont="1" applyFill="1" applyBorder="1" applyAlignment="1" applyProtection="1">
      <alignment horizontal="center" vertical="top" wrapText="1"/>
      <protection locked="0"/>
    </xf>
    <xf numFmtId="2" fontId="25" fillId="34" borderId="18" xfId="0" applyNumberFormat="1" applyFont="1" applyFill="1" applyBorder="1" applyAlignment="1" applyProtection="1">
      <alignment horizontal="center" vertical="top" wrapText="1"/>
      <protection locked="0"/>
    </xf>
    <xf numFmtId="1" fontId="25" fillId="0" borderId="16" xfId="0" applyNumberFormat="1" applyFont="1" applyFill="1" applyBorder="1" applyAlignment="1">
      <alignment horizontal="center" vertical="top" wrapText="1"/>
    </xf>
    <xf numFmtId="2" fontId="25" fillId="0" borderId="19" xfId="0" applyNumberFormat="1" applyFont="1" applyFill="1" applyBorder="1" applyAlignment="1" applyProtection="1">
      <alignment horizontal="center" vertical="top" wrapText="1"/>
      <protection locked="0"/>
    </xf>
    <xf numFmtId="2" fontId="25" fillId="0" borderId="1" xfId="0" applyNumberFormat="1" applyFont="1" applyFill="1" applyBorder="1" applyAlignment="1">
      <alignment horizontal="center" vertical="top" wrapText="1"/>
    </xf>
    <xf numFmtId="0" fontId="25" fillId="0" borderId="1" xfId="0" applyFont="1" applyFill="1" applyBorder="1" applyAlignment="1">
      <alignment horizontal="center" vertical="top"/>
    </xf>
    <xf numFmtId="2" fontId="24" fillId="33" borderId="16" xfId="0" applyNumberFormat="1" applyFont="1" applyFill="1" applyBorder="1" applyAlignment="1" applyProtection="1">
      <alignment horizontal="center" vertical="top" wrapText="1"/>
      <protection locked="0"/>
    </xf>
    <xf numFmtId="2" fontId="2" fillId="0" borderId="16" xfId="0" applyNumberFormat="1" applyFont="1" applyBorder="1" applyAlignment="1" applyProtection="1">
      <alignment horizontal="center" vertical="top" wrapText="1"/>
      <protection locked="0"/>
    </xf>
    <xf numFmtId="1" fontId="2" fillId="0" borderId="0" xfId="0" applyNumberFormat="1" applyFont="1" applyAlignment="1">
      <alignment horizontal="center" vertical="top"/>
    </xf>
    <xf numFmtId="1" fontId="2" fillId="0" borderId="17" xfId="0" applyNumberFormat="1" applyFont="1" applyBorder="1" applyAlignment="1" applyProtection="1">
      <alignment horizontal="center" vertical="top" wrapText="1"/>
      <protection locked="0"/>
    </xf>
    <xf numFmtId="2" fontId="2" fillId="0" borderId="16" xfId="0" applyNumberFormat="1" applyFont="1" applyFill="1" applyBorder="1" applyAlignment="1" applyProtection="1">
      <alignment horizontal="center" vertical="top" wrapText="1"/>
      <protection locked="0"/>
    </xf>
    <xf numFmtId="1" fontId="2" fillId="0" borderId="1" xfId="0" applyNumberFormat="1" applyFont="1" applyFill="1" applyBorder="1" applyAlignment="1" applyProtection="1">
      <alignment horizontal="center" vertical="top" wrapText="1"/>
      <protection locked="0"/>
    </xf>
    <xf numFmtId="1" fontId="2" fillId="0" borderId="19" xfId="0" applyNumberFormat="1" applyFont="1" applyBorder="1" applyAlignment="1" applyProtection="1">
      <alignment horizontal="center" vertical="top" wrapText="1"/>
      <protection locked="0"/>
    </xf>
    <xf numFmtId="1" fontId="2" fillId="0" borderId="1" xfId="0" applyNumberFormat="1" applyFont="1" applyBorder="1" applyAlignment="1" applyProtection="1">
      <alignment horizontal="center" vertical="top" wrapText="1"/>
      <protection locked="0"/>
    </xf>
    <xf numFmtId="1" fontId="25" fillId="0" borderId="17" xfId="0" applyNumberFormat="1" applyFont="1" applyBorder="1" applyAlignment="1" applyProtection="1">
      <alignment horizontal="center" vertical="top" wrapText="1"/>
      <protection locked="0"/>
    </xf>
    <xf numFmtId="2" fontId="25" fillId="0" borderId="16" xfId="0" applyNumberFormat="1" applyFont="1" applyBorder="1" applyAlignment="1">
      <alignment horizontal="center" vertical="top" wrapText="1"/>
    </xf>
    <xf numFmtId="0" fontId="25" fillId="0" borderId="0" xfId="0" applyFont="1" applyAlignment="1">
      <alignment horizontal="center" vertical="top"/>
    </xf>
    <xf numFmtId="2" fontId="24" fillId="36" borderId="16" xfId="0" applyNumberFormat="1" applyFont="1" applyFill="1" applyBorder="1" applyAlignment="1" applyProtection="1">
      <alignment horizontal="center" wrapText="1"/>
      <protection locked="0"/>
    </xf>
    <xf numFmtId="2" fontId="24" fillId="38" borderId="16" xfId="0" applyNumberFormat="1" applyFont="1" applyFill="1" applyBorder="1" applyAlignment="1" applyProtection="1">
      <alignment horizontal="center" wrapText="1"/>
      <protection locked="0"/>
    </xf>
    <xf numFmtId="1" fontId="24" fillId="38" borderId="16" xfId="0" applyNumberFormat="1" applyFont="1" applyFill="1" applyBorder="1" applyAlignment="1" applyProtection="1">
      <alignment horizontal="center" wrapText="1"/>
      <protection locked="0"/>
    </xf>
    <xf numFmtId="2" fontId="24" fillId="36" borderId="17" xfId="0" applyNumberFormat="1" applyFont="1" applyFill="1" applyBorder="1" applyAlignment="1" applyProtection="1">
      <alignment horizontal="center" wrapText="1"/>
      <protection locked="0"/>
    </xf>
    <xf numFmtId="2" fontId="25" fillId="0" borderId="1" xfId="0" applyNumberFormat="1" applyFont="1" applyBorder="1" applyAlignment="1" applyProtection="1">
      <alignment horizontal="center" wrapText="1"/>
      <protection locked="0"/>
    </xf>
    <xf numFmtId="1" fontId="25" fillId="0" borderId="1" xfId="0" applyNumberFormat="1" applyFont="1" applyBorder="1" applyAlignment="1">
      <alignment horizontal="center" wrapText="1"/>
    </xf>
    <xf numFmtId="2" fontId="25" fillId="0" borderId="19" xfId="0" applyNumberFormat="1" applyFont="1" applyBorder="1" applyAlignment="1" applyProtection="1">
      <alignment horizontal="center" vertical="top" wrapText="1"/>
      <protection locked="0"/>
    </xf>
    <xf numFmtId="1" fontId="25" fillId="0" borderId="1" xfId="0" applyNumberFormat="1" applyFont="1" applyBorder="1" applyAlignment="1">
      <alignment horizontal="center" vertical="top"/>
    </xf>
    <xf numFmtId="0" fontId="24" fillId="0" borderId="3" xfId="0" applyFont="1" applyFill="1" applyBorder="1" applyAlignment="1" applyProtection="1">
      <alignment horizontal="center" wrapText="1"/>
      <protection locked="0"/>
    </xf>
    <xf numFmtId="1" fontId="25" fillId="0" borderId="1" xfId="0" applyNumberFormat="1" applyFont="1" applyBorder="1" applyAlignment="1">
      <alignment horizontal="center"/>
    </xf>
    <xf numFmtId="0" fontId="25" fillId="34" borderId="0" xfId="0" applyFont="1" applyFill="1" applyBorder="1" applyAlignment="1">
      <alignment horizontal="center"/>
    </xf>
    <xf numFmtId="0" fontId="25" fillId="34" borderId="0" xfId="0" applyFont="1" applyFill="1" applyBorder="1" applyAlignment="1">
      <alignment horizontal="center" vertical="top"/>
    </xf>
    <xf numFmtId="0" fontId="25" fillId="35" borderId="0" xfId="0" applyFont="1" applyFill="1" applyAlignment="1">
      <alignment horizontal="center" vertical="top"/>
    </xf>
    <xf numFmtId="0" fontId="25" fillId="36" borderId="0" xfId="0" applyFont="1" applyFill="1" applyAlignment="1">
      <alignment horizontal="center" vertical="top"/>
    </xf>
    <xf numFmtId="0" fontId="25" fillId="35" borderId="0" xfId="0" applyFont="1" applyFill="1" applyAlignment="1">
      <alignment horizontal="center"/>
    </xf>
    <xf numFmtId="0" fontId="25" fillId="0" borderId="0" xfId="0" applyFont="1" applyBorder="1" applyAlignment="1" applyProtection="1">
      <alignment horizontal="center" vertical="top" wrapText="1"/>
      <protection locked="0"/>
    </xf>
    <xf numFmtId="0" fontId="25" fillId="34" borderId="0" xfId="0" applyFont="1" applyFill="1" applyAlignment="1">
      <alignment horizontal="center" vertical="top"/>
    </xf>
    <xf numFmtId="0" fontId="25" fillId="0" borderId="0" xfId="0" applyFont="1" applyFill="1" applyAlignment="1">
      <alignment horizontal="center" vertical="top"/>
    </xf>
    <xf numFmtId="0" fontId="25" fillId="33" borderId="0" xfId="0" applyFont="1" applyFill="1" applyAlignment="1">
      <alignment horizontal="center" vertical="top"/>
    </xf>
    <xf numFmtId="0" fontId="25" fillId="36" borderId="0" xfId="0" applyFont="1" applyFill="1" applyAlignment="1">
      <alignment horizontal="center"/>
    </xf>
    <xf numFmtId="0" fontId="25" fillId="38" borderId="0" xfId="0" applyFont="1" applyFill="1" applyAlignment="1">
      <alignment horizontal="center"/>
    </xf>
    <xf numFmtId="0" fontId="29" fillId="35" borderId="16" xfId="0" applyFont="1" applyFill="1" applyBorder="1" applyAlignment="1" applyProtection="1">
      <alignment horizontal="center" vertical="top" wrapText="1"/>
      <protection locked="0"/>
    </xf>
    <xf numFmtId="1" fontId="29" fillId="35" borderId="16" xfId="0" applyNumberFormat="1" applyFont="1" applyFill="1" applyBorder="1" applyAlignment="1" applyProtection="1">
      <alignment horizontal="center" vertical="top" wrapText="1"/>
      <protection locked="0"/>
    </xf>
    <xf numFmtId="0" fontId="29" fillId="33" borderId="16" xfId="0" applyFont="1" applyFill="1" applyBorder="1" applyAlignment="1" applyProtection="1">
      <alignment horizontal="center" vertical="top" wrapText="1"/>
      <protection locked="0"/>
    </xf>
    <xf numFmtId="1" fontId="1" fillId="0" borderId="18" xfId="0" applyNumberFormat="1" applyFont="1" applyBorder="1" applyAlignment="1" applyProtection="1">
      <alignment horizontal="center" wrapText="1"/>
      <protection locked="0"/>
    </xf>
    <xf numFmtId="0" fontId="25" fillId="33" borderId="16" xfId="0" applyFont="1" applyFill="1" applyBorder="1" applyAlignment="1" applyProtection="1">
      <alignment horizontal="center" wrapText="1"/>
      <protection locked="0"/>
    </xf>
    <xf numFmtId="0" fontId="25" fillId="33" borderId="16" xfId="0" applyFont="1" applyFill="1" applyBorder="1" applyAlignment="1" applyProtection="1">
      <alignment horizontal="center" vertical="center" wrapText="1"/>
      <protection locked="0"/>
    </xf>
    <xf numFmtId="0" fontId="24" fillId="35" borderId="16" xfId="0" applyFont="1" applyFill="1" applyBorder="1" applyAlignment="1" applyProtection="1">
      <alignment horizontal="center" vertical="center" wrapText="1"/>
      <protection locked="0"/>
    </xf>
    <xf numFmtId="0" fontId="24" fillId="37" borderId="16" xfId="0" applyFont="1" applyFill="1" applyBorder="1" applyAlignment="1" applyProtection="1">
      <alignment horizontal="center" vertical="center" wrapText="1"/>
      <protection locked="0"/>
    </xf>
    <xf numFmtId="0" fontId="24" fillId="36" borderId="16" xfId="0" applyFont="1" applyFill="1" applyBorder="1" applyAlignment="1" applyProtection="1">
      <alignment horizontal="center" vertical="center" wrapText="1"/>
      <protection locked="0"/>
    </xf>
    <xf numFmtId="0" fontId="25" fillId="0" borderId="0" xfId="0" applyFont="1" applyAlignment="1" applyProtection="1">
      <alignment vertical="top" wrapText="1"/>
      <protection locked="0"/>
    </xf>
    <xf numFmtId="0" fontId="24" fillId="0" borderId="21" xfId="0" applyFont="1" applyBorder="1" applyAlignment="1" applyProtection="1">
      <alignment wrapText="1"/>
      <protection locked="0"/>
    </xf>
    <xf numFmtId="0" fontId="27" fillId="0" borderId="21" xfId="34" applyFont="1" applyBorder="1" applyAlignment="1" applyProtection="1">
      <alignment wrapText="1"/>
      <protection locked="0"/>
    </xf>
    <xf numFmtId="0" fontId="27" fillId="37" borderId="21" xfId="34" applyFont="1" applyFill="1" applyBorder="1" applyAlignment="1" applyProtection="1">
      <alignment wrapText="1"/>
      <protection locked="0"/>
    </xf>
    <xf numFmtId="0" fontId="27" fillId="36" borderId="21" xfId="34" applyFont="1" applyFill="1" applyBorder="1" applyAlignment="1" applyProtection="1">
      <alignment wrapText="1"/>
      <protection locked="0"/>
    </xf>
    <xf numFmtId="0" fontId="3" fillId="35" borderId="21" xfId="34" applyFont="1" applyFill="1" applyBorder="1" applyAlignment="1" applyProtection="1">
      <alignment vertical="top" wrapText="1"/>
      <protection locked="0"/>
    </xf>
    <xf numFmtId="0" fontId="25" fillId="34" borderId="26" xfId="0" applyFont="1" applyFill="1" applyBorder="1" applyAlignment="1" applyProtection="1">
      <alignment vertical="top" wrapText="1"/>
      <protection locked="0"/>
    </xf>
    <xf numFmtId="0" fontId="25" fillId="0" borderId="21" xfId="0" applyFont="1" applyBorder="1" applyAlignment="1" applyProtection="1">
      <alignment vertical="top" wrapText="1"/>
      <protection locked="0"/>
    </xf>
    <xf numFmtId="0" fontId="27" fillId="36" borderId="21" xfId="34" applyFont="1" applyFill="1" applyBorder="1" applyAlignment="1" applyProtection="1">
      <alignment vertical="top" wrapText="1"/>
      <protection locked="0"/>
    </xf>
    <xf numFmtId="0" fontId="27" fillId="33" borderId="21" xfId="34" applyFont="1" applyFill="1" applyBorder="1" applyAlignment="1" applyProtection="1">
      <alignment vertical="top" wrapText="1"/>
      <protection locked="0"/>
    </xf>
    <xf numFmtId="0" fontId="27" fillId="35" borderId="21" xfId="34" applyFont="1" applyFill="1" applyBorder="1" applyAlignment="1" applyProtection="1">
      <alignment vertical="top" wrapText="1"/>
      <protection locked="0"/>
    </xf>
    <xf numFmtId="0" fontId="2" fillId="34" borderId="21" xfId="0" applyFont="1" applyFill="1" applyBorder="1" applyAlignment="1" applyProtection="1">
      <alignment vertical="top" wrapText="1"/>
      <protection locked="0"/>
    </xf>
    <xf numFmtId="0" fontId="25" fillId="0" borderId="26" xfId="0" applyFont="1" applyBorder="1" applyAlignment="1" applyProtection="1">
      <alignment vertical="top" wrapText="1"/>
      <protection locked="0"/>
    </xf>
    <xf numFmtId="0" fontId="27" fillId="35" borderId="21" xfId="34" applyFont="1" applyFill="1" applyBorder="1" applyAlignment="1" applyProtection="1">
      <alignment wrapText="1"/>
      <protection locked="0"/>
    </xf>
    <xf numFmtId="0" fontId="25" fillId="34" borderId="1" xfId="0" applyFont="1" applyFill="1" applyBorder="1" applyAlignment="1" applyProtection="1">
      <alignment vertical="top" wrapText="1"/>
      <protection locked="0"/>
    </xf>
    <xf numFmtId="0" fontId="27" fillId="38" borderId="21" xfId="34" applyFont="1" applyFill="1" applyBorder="1" applyAlignment="1" applyProtection="1">
      <alignment wrapText="1"/>
      <protection locked="0"/>
    </xf>
    <xf numFmtId="0" fontId="27" fillId="36" borderId="20" xfId="34" applyFont="1" applyFill="1" applyBorder="1" applyAlignment="1" applyProtection="1">
      <alignment wrapText="1"/>
      <protection locked="0"/>
    </xf>
    <xf numFmtId="0" fontId="25" fillId="0" borderId="1" xfId="0" applyFont="1" applyFill="1" applyBorder="1" applyAlignment="1" applyProtection="1">
      <alignment horizontal="left" vertical="top" wrapText="1"/>
      <protection locked="0"/>
    </xf>
    <xf numFmtId="0" fontId="25" fillId="0" borderId="1" xfId="0" applyFont="1" applyBorder="1" applyAlignment="1" applyProtection="1">
      <alignment vertical="top" wrapText="1"/>
      <protection locked="0"/>
    </xf>
    <xf numFmtId="0" fontId="2" fillId="34" borderId="19" xfId="34" applyFont="1" applyFill="1" applyBorder="1" applyAlignment="1">
      <alignment vertical="top" wrapText="1"/>
    </xf>
    <xf numFmtId="1" fontId="24" fillId="34" borderId="19" xfId="0" applyNumberFormat="1" applyFont="1" applyFill="1" applyBorder="1" applyAlignment="1" applyProtection="1">
      <alignment horizontal="center" vertical="top" wrapText="1"/>
      <protection locked="0"/>
    </xf>
    <xf numFmtId="1" fontId="25" fillId="34" borderId="24" xfId="0" applyNumberFormat="1" applyFont="1" applyFill="1" applyBorder="1" applyAlignment="1">
      <alignment horizontal="center" vertical="top" wrapText="1"/>
    </xf>
    <xf numFmtId="1" fontId="25" fillId="0" borderId="18" xfId="0" applyNumberFormat="1" applyFont="1" applyBorder="1" applyAlignment="1">
      <alignment horizontal="center" vertical="top" wrapText="1"/>
    </xf>
    <xf numFmtId="0" fontId="25" fillId="0" borderId="4" xfId="0" applyFont="1" applyFill="1" applyBorder="1" applyAlignment="1" applyProtection="1">
      <alignment vertical="top" wrapText="1"/>
      <protection locked="0"/>
    </xf>
    <xf numFmtId="0" fontId="2" fillId="0" borderId="1" xfId="0" applyFont="1" applyBorder="1" applyAlignment="1" applyProtection="1">
      <alignment vertical="top" wrapText="1"/>
      <protection locked="0"/>
    </xf>
    <xf numFmtId="0" fontId="25" fillId="0" borderId="0" xfId="0" applyFont="1" applyAlignment="1">
      <alignment vertical="top" wrapText="1"/>
    </xf>
    <xf numFmtId="0" fontId="2" fillId="0" borderId="21" xfId="0" applyFont="1" applyFill="1" applyBorder="1" applyAlignment="1" applyProtection="1">
      <alignment vertical="top" wrapText="1"/>
      <protection locked="0"/>
    </xf>
    <xf numFmtId="0" fontId="25" fillId="0" borderId="2" xfId="0" applyFont="1" applyBorder="1" applyAlignment="1" applyProtection="1">
      <alignment vertical="top" wrapText="1"/>
      <protection locked="0"/>
    </xf>
    <xf numFmtId="0" fontId="33" fillId="0" borderId="0" xfId="0" applyFont="1"/>
    <xf numFmtId="1" fontId="24" fillId="36" borderId="16" xfId="0" applyNumberFormat="1" applyFont="1" applyFill="1" applyBorder="1" applyAlignment="1" applyProtection="1">
      <alignment horizontal="center" vertical="center" wrapText="1"/>
      <protection locked="0"/>
    </xf>
    <xf numFmtId="0" fontId="25" fillId="34" borderId="16" xfId="0" applyFont="1" applyFill="1" applyBorder="1" applyAlignment="1" applyProtection="1">
      <alignment horizontal="center" wrapText="1"/>
      <protection locked="0"/>
    </xf>
    <xf numFmtId="0" fontId="25" fillId="34" borderId="1" xfId="0" applyFont="1" applyFill="1" applyBorder="1" applyAlignment="1" applyProtection="1">
      <alignment horizontal="center" vertical="top" wrapText="1"/>
      <protection locked="0"/>
    </xf>
    <xf numFmtId="0" fontId="25" fillId="34" borderId="23" xfId="0" applyFont="1" applyFill="1" applyBorder="1" applyAlignment="1" applyProtection="1">
      <alignment vertical="top" wrapText="1"/>
      <protection locked="0"/>
    </xf>
    <xf numFmtId="0" fontId="25" fillId="0" borderId="19" xfId="0" applyFont="1" applyFill="1" applyBorder="1" applyAlignment="1" applyProtection="1">
      <alignment vertical="top" wrapText="1"/>
      <protection locked="0"/>
    </xf>
    <xf numFmtId="0" fontId="25" fillId="34" borderId="21" xfId="0" applyFont="1" applyFill="1" applyBorder="1" applyAlignment="1" applyProtection="1">
      <alignment vertical="top" wrapText="1"/>
      <protection locked="0"/>
    </xf>
    <xf numFmtId="0" fontId="25" fillId="0" borderId="29" xfId="0" applyFont="1" applyBorder="1" applyAlignment="1" applyProtection="1">
      <alignment vertical="top" wrapText="1"/>
      <protection locked="0"/>
    </xf>
    <xf numFmtId="0" fontId="25" fillId="0" borderId="6" xfId="0" applyFont="1" applyBorder="1" applyAlignment="1" applyProtection="1">
      <alignment vertical="top" wrapText="1"/>
      <protection locked="0"/>
    </xf>
    <xf numFmtId="1" fontId="25" fillId="34" borderId="21" xfId="0" applyNumberFormat="1" applyFont="1" applyFill="1" applyBorder="1" applyAlignment="1" applyProtection="1">
      <alignment horizontal="center" vertical="top" wrapText="1"/>
      <protection locked="0"/>
    </xf>
    <xf numFmtId="0" fontId="25" fillId="34" borderId="20" xfId="0" applyFont="1" applyFill="1" applyBorder="1" applyAlignment="1" applyProtection="1">
      <alignment vertical="top" wrapText="1"/>
      <protection locked="0"/>
    </xf>
    <xf numFmtId="0" fontId="25" fillId="33" borderId="17" xfId="0" applyFont="1" applyFill="1" applyBorder="1" applyAlignment="1" applyProtection="1">
      <alignment horizontal="center" vertical="top" wrapText="1"/>
      <protection locked="0"/>
    </xf>
    <xf numFmtId="0" fontId="25" fillId="36" borderId="18" xfId="0" applyFont="1" applyFill="1" applyBorder="1" applyAlignment="1" applyProtection="1">
      <alignment wrapText="1"/>
      <protection locked="0"/>
    </xf>
    <xf numFmtId="0" fontId="29" fillId="36" borderId="18" xfId="0" applyFont="1" applyFill="1" applyBorder="1" applyAlignment="1" applyProtection="1">
      <alignment horizontal="center" vertical="top" wrapText="1"/>
      <protection locked="0"/>
    </xf>
    <xf numFmtId="0" fontId="23" fillId="0" borderId="1" xfId="0" applyFont="1" applyBorder="1" applyAlignment="1" applyProtection="1">
      <alignment vertical="top" wrapText="1"/>
      <protection locked="0"/>
    </xf>
    <xf numFmtId="0" fontId="25" fillId="33" borderId="1" xfId="0" applyFont="1" applyFill="1" applyBorder="1" applyAlignment="1" applyProtection="1">
      <alignment horizontal="center" vertical="top" wrapText="1"/>
      <protection locked="0"/>
    </xf>
    <xf numFmtId="0" fontId="2" fillId="34" borderId="20" xfId="0" applyFont="1" applyFill="1" applyBorder="1" applyAlignment="1" applyProtection="1">
      <alignment vertical="top" wrapText="1"/>
      <protection locked="0"/>
    </xf>
    <xf numFmtId="0" fontId="25" fillId="34" borderId="19" xfId="0" applyFont="1" applyFill="1" applyBorder="1" applyAlignment="1" applyProtection="1">
      <alignment vertical="top" wrapText="1"/>
      <protection locked="0"/>
    </xf>
    <xf numFmtId="0" fontId="25" fillId="0" borderId="19" xfId="0" applyFont="1" applyFill="1" applyBorder="1" applyAlignment="1" applyProtection="1">
      <alignment vertical="top" wrapText="1"/>
      <protection locked="0"/>
    </xf>
    <xf numFmtId="0" fontId="25" fillId="0" borderId="21" xfId="0" applyFont="1" applyFill="1" applyBorder="1" applyAlignment="1" applyProtection="1">
      <alignment vertical="top" wrapText="1"/>
      <protection locked="0"/>
    </xf>
    <xf numFmtId="0" fontId="25" fillId="0" borderId="19" xfId="0" applyFont="1" applyBorder="1" applyAlignment="1" applyProtection="1">
      <alignment vertical="top" wrapText="1"/>
      <protection locked="0"/>
    </xf>
    <xf numFmtId="0" fontId="25" fillId="0" borderId="21" xfId="0" applyFont="1" applyBorder="1" applyAlignment="1" applyProtection="1">
      <alignment vertical="top" wrapText="1"/>
      <protection locked="0"/>
    </xf>
    <xf numFmtId="0" fontId="25" fillId="0" borderId="1" xfId="0" applyFont="1" applyFill="1" applyBorder="1" applyAlignment="1" applyProtection="1">
      <alignment horizontal="left" vertical="top" wrapText="1"/>
      <protection locked="0"/>
    </xf>
    <xf numFmtId="0" fontId="25" fillId="0" borderId="0" xfId="0" applyFont="1" applyBorder="1" applyAlignment="1" applyProtection="1">
      <alignment vertical="top" wrapText="1"/>
      <protection locked="0"/>
    </xf>
    <xf numFmtId="0" fontId="25" fillId="0" borderId="19" xfId="0" applyFont="1" applyFill="1" applyBorder="1" applyAlignment="1" applyProtection="1">
      <alignment vertical="top" wrapText="1"/>
      <protection locked="0"/>
    </xf>
    <xf numFmtId="0" fontId="25" fillId="0" borderId="21" xfId="0" applyFont="1" applyFill="1" applyBorder="1" applyAlignment="1" applyProtection="1">
      <alignment vertical="top" wrapText="1"/>
      <protection locked="0"/>
    </xf>
    <xf numFmtId="0" fontId="27" fillId="36" borderId="19" xfId="34" applyFont="1" applyFill="1" applyBorder="1" applyAlignment="1" applyProtection="1">
      <alignment vertical="top" wrapText="1"/>
      <protection locked="0"/>
    </xf>
    <xf numFmtId="0" fontId="27" fillId="36" borderId="23" xfId="34" applyFont="1" applyFill="1" applyBorder="1" applyAlignment="1" applyProtection="1">
      <alignment vertical="top" wrapText="1"/>
      <protection locked="0"/>
    </xf>
    <xf numFmtId="0" fontId="27" fillId="36" borderId="21" xfId="34" applyFont="1" applyFill="1" applyBorder="1" applyAlignment="1" applyProtection="1">
      <alignment vertical="top" wrapText="1"/>
      <protection locked="0"/>
    </xf>
    <xf numFmtId="0" fontId="27" fillId="33" borderId="19" xfId="34" applyFont="1" applyFill="1" applyBorder="1" applyAlignment="1" applyProtection="1">
      <alignment vertical="top" wrapText="1"/>
      <protection locked="0"/>
    </xf>
    <xf numFmtId="0" fontId="27" fillId="33" borderId="23" xfId="34" applyFont="1" applyFill="1" applyBorder="1" applyAlignment="1" applyProtection="1">
      <alignment vertical="top" wrapText="1"/>
      <protection locked="0"/>
    </xf>
    <xf numFmtId="0" fontId="27" fillId="33" borderId="21" xfId="34" applyFont="1" applyFill="1" applyBorder="1" applyAlignment="1" applyProtection="1">
      <alignment vertical="top" wrapText="1"/>
      <protection locked="0"/>
    </xf>
    <xf numFmtId="0" fontId="23" fillId="0" borderId="1" xfId="0" applyFont="1" applyBorder="1" applyAlignment="1" applyProtection="1">
      <alignment wrapText="1"/>
      <protection locked="0"/>
    </xf>
    <xf numFmtId="0" fontId="25" fillId="0" borderId="19" xfId="0" applyFont="1" applyBorder="1" applyAlignment="1">
      <alignment horizontal="left" vertical="top"/>
    </xf>
    <xf numFmtId="0" fontId="25" fillId="0" borderId="23" xfId="0" applyFont="1" applyBorder="1" applyAlignment="1">
      <alignment horizontal="left" vertical="top"/>
    </xf>
    <xf numFmtId="0" fontId="25" fillId="0" borderId="28" xfId="0" applyFont="1" applyBorder="1" applyAlignment="1" applyProtection="1">
      <alignment horizontal="left" vertical="top" wrapText="1"/>
      <protection locked="0"/>
    </xf>
    <xf numFmtId="0" fontId="25" fillId="0" borderId="29" xfId="0" applyFont="1" applyBorder="1" applyAlignment="1" applyProtection="1">
      <alignment horizontal="left" vertical="top" wrapText="1"/>
      <protection locked="0"/>
    </xf>
    <xf numFmtId="0" fontId="25" fillId="0" borderId="1" xfId="0" applyFont="1" applyBorder="1" applyAlignment="1" applyProtection="1">
      <alignment horizontal="left" vertical="top" wrapText="1"/>
      <protection locked="0"/>
    </xf>
    <xf numFmtId="0" fontId="25" fillId="0" borderId="5" xfId="0" applyFont="1" applyBorder="1" applyAlignment="1" applyProtection="1">
      <alignment horizontal="left" vertical="top" wrapText="1"/>
      <protection locked="0"/>
    </xf>
    <xf numFmtId="0" fontId="27" fillId="38" borderId="19" xfId="34" applyFont="1" applyFill="1" applyBorder="1" applyAlignment="1" applyProtection="1">
      <alignment wrapText="1"/>
      <protection locked="0"/>
    </xf>
    <xf numFmtId="0" fontId="27" fillId="38" borderId="23" xfId="34" applyFont="1" applyFill="1" applyBorder="1" applyAlignment="1" applyProtection="1">
      <alignment wrapText="1"/>
      <protection locked="0"/>
    </xf>
    <xf numFmtId="0" fontId="27" fillId="38" borderId="21" xfId="34" applyFont="1" applyFill="1" applyBorder="1" applyAlignment="1" applyProtection="1">
      <alignment wrapText="1"/>
      <protection locked="0"/>
    </xf>
    <xf numFmtId="0" fontId="27" fillId="36" borderId="25" xfId="34" applyFont="1" applyFill="1" applyBorder="1" applyAlignment="1" applyProtection="1">
      <alignment wrapText="1"/>
      <protection locked="0"/>
    </xf>
    <xf numFmtId="0" fontId="27" fillId="36" borderId="27" xfId="34" applyFont="1" applyFill="1" applyBorder="1" applyAlignment="1" applyProtection="1">
      <alignment wrapText="1"/>
      <protection locked="0"/>
    </xf>
    <xf numFmtId="0" fontId="27" fillId="36" borderId="20" xfId="34" applyFont="1" applyFill="1" applyBorder="1" applyAlignment="1" applyProtection="1">
      <alignment wrapText="1"/>
      <protection locked="0"/>
    </xf>
    <xf numFmtId="0" fontId="25" fillId="0" borderId="1" xfId="0" applyFont="1" applyBorder="1" applyAlignment="1" applyProtection="1">
      <alignment vertical="top" wrapText="1"/>
      <protection locked="0"/>
    </xf>
    <xf numFmtId="0" fontId="25" fillId="0" borderId="5" xfId="0" applyFont="1" applyBorder="1" applyAlignment="1" applyProtection="1">
      <alignment vertical="top" wrapText="1"/>
      <protection locked="0"/>
    </xf>
    <xf numFmtId="0" fontId="25" fillId="0" borderId="25" xfId="0" applyFont="1" applyBorder="1" applyAlignment="1" applyProtection="1">
      <alignment vertical="top" wrapText="1"/>
      <protection locked="0"/>
    </xf>
    <xf numFmtId="0" fontId="25" fillId="0" borderId="27" xfId="0" applyFont="1" applyBorder="1" applyAlignment="1" applyProtection="1">
      <alignment vertical="top" wrapText="1"/>
      <protection locked="0"/>
    </xf>
    <xf numFmtId="0" fontId="25" fillId="34" borderId="1" xfId="0" applyFont="1" applyFill="1" applyBorder="1" applyAlignment="1" applyProtection="1">
      <alignment horizontal="left" vertical="top" wrapText="1"/>
      <protection locked="0"/>
    </xf>
    <xf numFmtId="0" fontId="25" fillId="34" borderId="5" xfId="0" applyFont="1" applyFill="1" applyBorder="1" applyAlignment="1" applyProtection="1">
      <alignment horizontal="left" vertical="top" wrapText="1"/>
      <protection locked="0"/>
    </xf>
    <xf numFmtId="0" fontId="25" fillId="34" borderId="3" xfId="0" applyFont="1" applyFill="1" applyBorder="1" applyAlignment="1" applyProtection="1">
      <alignment horizontal="left" vertical="top" wrapText="1"/>
      <protection locked="0"/>
    </xf>
    <xf numFmtId="0" fontId="27" fillId="36" borderId="19" xfId="34" applyFont="1" applyFill="1" applyBorder="1" applyAlignment="1" applyProtection="1">
      <alignment wrapText="1"/>
      <protection locked="0"/>
    </xf>
    <xf numFmtId="0" fontId="27" fillId="36" borderId="29" xfId="34" applyFont="1" applyFill="1" applyBorder="1" applyAlignment="1" applyProtection="1">
      <alignment wrapText="1"/>
      <protection locked="0"/>
    </xf>
    <xf numFmtId="0" fontId="27" fillId="36" borderId="26" xfId="34" applyFont="1" applyFill="1" applyBorder="1" applyAlignment="1" applyProtection="1">
      <alignment wrapText="1"/>
      <protection locked="0"/>
    </xf>
    <xf numFmtId="0" fontId="27" fillId="35" borderId="19" xfId="34" applyFont="1" applyFill="1" applyBorder="1" applyAlignment="1" applyProtection="1">
      <alignment vertical="top" wrapText="1"/>
      <protection locked="0"/>
    </xf>
    <xf numFmtId="0" fontId="27" fillId="35" borderId="23" xfId="34" applyFont="1" applyFill="1" applyBorder="1" applyAlignment="1" applyProtection="1">
      <alignment vertical="top" wrapText="1"/>
      <protection locked="0"/>
    </xf>
    <xf numFmtId="0" fontId="27" fillId="35" borderId="21" xfId="34" applyFont="1" applyFill="1" applyBorder="1" applyAlignment="1" applyProtection="1">
      <alignment vertical="top" wrapText="1"/>
      <protection locked="0"/>
    </xf>
    <xf numFmtId="0" fontId="25" fillId="0" borderId="25" xfId="0" applyFont="1" applyFill="1" applyBorder="1" applyAlignment="1" applyProtection="1">
      <alignment horizontal="left" vertical="top" wrapText="1"/>
      <protection locked="0"/>
    </xf>
    <xf numFmtId="0" fontId="25" fillId="0" borderId="20" xfId="0" applyFont="1" applyFill="1" applyBorder="1" applyAlignment="1" applyProtection="1">
      <alignment horizontal="left" vertical="top" wrapText="1"/>
      <protection locked="0"/>
    </xf>
    <xf numFmtId="0" fontId="27" fillId="35" borderId="25" xfId="34" applyFont="1" applyFill="1" applyBorder="1" applyAlignment="1" applyProtection="1">
      <alignment vertical="top" wrapText="1"/>
      <protection locked="0"/>
    </xf>
    <xf numFmtId="0" fontId="27" fillId="35" borderId="27" xfId="34" applyFont="1" applyFill="1" applyBorder="1" applyAlignment="1" applyProtection="1">
      <alignment vertical="top" wrapText="1"/>
      <protection locked="0"/>
    </xf>
    <xf numFmtId="0" fontId="27" fillId="35" borderId="20" xfId="34" applyFont="1" applyFill="1" applyBorder="1" applyAlignment="1" applyProtection="1">
      <alignment vertical="top" wrapText="1"/>
      <protection locked="0"/>
    </xf>
    <xf numFmtId="0" fontId="27" fillId="35" borderId="19" xfId="34" applyFont="1" applyFill="1" applyBorder="1" applyAlignment="1" applyProtection="1">
      <alignment horizontal="left" vertical="center" wrapText="1"/>
      <protection locked="0"/>
    </xf>
    <xf numFmtId="0" fontId="27" fillId="35" borderId="23" xfId="34" applyFont="1" applyFill="1" applyBorder="1" applyAlignment="1" applyProtection="1">
      <alignment horizontal="left" vertical="center" wrapText="1"/>
      <protection locked="0"/>
    </xf>
    <xf numFmtId="0" fontId="27" fillId="35" borderId="21" xfId="34" applyFont="1" applyFill="1" applyBorder="1" applyAlignment="1" applyProtection="1">
      <alignment horizontal="left" vertical="center" wrapText="1"/>
      <protection locked="0"/>
    </xf>
    <xf numFmtId="0" fontId="2" fillId="34" borderId="19" xfId="0" applyFont="1" applyFill="1" applyBorder="1" applyAlignment="1" applyProtection="1">
      <alignment vertical="top" wrapText="1"/>
      <protection locked="0"/>
    </xf>
    <xf numFmtId="0" fontId="2" fillId="34" borderId="21" xfId="0" applyFont="1" applyFill="1" applyBorder="1" applyAlignment="1" applyProtection="1">
      <alignment vertical="top" wrapText="1"/>
      <protection locked="0"/>
    </xf>
    <xf numFmtId="0" fontId="25" fillId="0" borderId="22" xfId="0" applyFont="1" applyBorder="1" applyAlignment="1" applyProtection="1">
      <alignment vertical="top" wrapText="1"/>
      <protection locked="0"/>
    </xf>
    <xf numFmtId="0" fontId="25" fillId="0" borderId="26" xfId="0" applyFont="1" applyBorder="1" applyAlignment="1" applyProtection="1">
      <alignment vertical="top" wrapText="1"/>
      <protection locked="0"/>
    </xf>
    <xf numFmtId="0" fontId="25" fillId="0" borderId="21" xfId="0" applyFont="1" applyBorder="1" applyAlignment="1">
      <alignment horizontal="left" vertical="top"/>
    </xf>
    <xf numFmtId="0" fontId="25" fillId="0" borderId="23" xfId="0" applyFont="1" applyBorder="1" applyAlignment="1" applyProtection="1">
      <alignment vertical="top" wrapText="1"/>
      <protection locked="0"/>
    </xf>
    <xf numFmtId="0" fontId="27" fillId="35" borderId="19" xfId="34" applyFont="1" applyFill="1" applyBorder="1" applyAlignment="1" applyProtection="1">
      <alignment wrapText="1"/>
      <protection locked="0"/>
    </xf>
    <xf numFmtId="0" fontId="27" fillId="35" borderId="23" xfId="34" applyFont="1" applyFill="1" applyBorder="1" applyAlignment="1" applyProtection="1">
      <alignment wrapText="1"/>
      <protection locked="0"/>
    </xf>
    <xf numFmtId="0" fontId="27" fillId="35" borderId="21" xfId="34" applyFont="1" applyFill="1" applyBorder="1" applyAlignment="1" applyProtection="1">
      <alignment wrapText="1"/>
      <protection locked="0"/>
    </xf>
    <xf numFmtId="0" fontId="25" fillId="0" borderId="0" xfId="0" applyFont="1" applyAlignment="1" applyProtection="1">
      <alignment vertical="top" wrapText="1"/>
      <protection locked="0"/>
    </xf>
    <xf numFmtId="0" fontId="24" fillId="0" borderId="19" xfId="0" applyFont="1" applyBorder="1" applyAlignment="1" applyProtection="1">
      <alignment wrapText="1"/>
      <protection locked="0"/>
    </xf>
    <xf numFmtId="0" fontId="24" fillId="0" borderId="23" xfId="0" applyFont="1" applyBorder="1" applyAlignment="1" applyProtection="1">
      <alignment wrapText="1"/>
      <protection locked="0"/>
    </xf>
    <xf numFmtId="0" fontId="24" fillId="0" borderId="21" xfId="0" applyFont="1" applyBorder="1" applyAlignment="1" applyProtection="1">
      <alignment wrapText="1"/>
      <protection locked="0"/>
    </xf>
    <xf numFmtId="0" fontId="27" fillId="0" borderId="19" xfId="34" applyFont="1" applyBorder="1" applyAlignment="1" applyProtection="1">
      <alignment wrapText="1"/>
      <protection locked="0"/>
    </xf>
    <xf numFmtId="0" fontId="27" fillId="0" borderId="23" xfId="34" applyFont="1" applyBorder="1" applyAlignment="1" applyProtection="1">
      <alignment wrapText="1"/>
      <protection locked="0"/>
    </xf>
    <xf numFmtId="0" fontId="27" fillId="0" borderId="21" xfId="34" applyFont="1" applyBorder="1" applyAlignment="1" applyProtection="1">
      <alignment wrapText="1"/>
      <protection locked="0"/>
    </xf>
    <xf numFmtId="0" fontId="27" fillId="37" borderId="19" xfId="34" applyFont="1" applyFill="1" applyBorder="1" applyAlignment="1" applyProtection="1">
      <alignment wrapText="1"/>
      <protection locked="0"/>
    </xf>
    <xf numFmtId="0" fontId="27" fillId="37" borderId="23" xfId="34" applyFont="1" applyFill="1" applyBorder="1" applyAlignment="1" applyProtection="1">
      <alignment wrapText="1"/>
      <protection locked="0"/>
    </xf>
    <xf numFmtId="0" fontId="27" fillId="37" borderId="21" xfId="34" applyFont="1" applyFill="1" applyBorder="1" applyAlignment="1" applyProtection="1">
      <alignment wrapText="1"/>
      <protection locked="0"/>
    </xf>
    <xf numFmtId="0" fontId="27" fillId="36" borderId="23" xfId="34" applyFont="1" applyFill="1" applyBorder="1" applyAlignment="1" applyProtection="1">
      <alignment wrapText="1"/>
      <protection locked="0"/>
    </xf>
    <xf numFmtId="0" fontId="27" fillId="36" borderId="21" xfId="34" applyFont="1" applyFill="1" applyBorder="1" applyAlignment="1" applyProtection="1">
      <alignment wrapText="1"/>
      <protection locked="0"/>
    </xf>
    <xf numFmtId="0" fontId="3" fillId="35" borderId="19" xfId="34" applyFont="1" applyFill="1" applyBorder="1" applyAlignment="1" applyProtection="1">
      <alignment vertical="top" wrapText="1"/>
      <protection locked="0"/>
    </xf>
    <xf numFmtId="0" fontId="3" fillId="35" borderId="23" xfId="34" applyFont="1" applyFill="1" applyBorder="1" applyAlignment="1" applyProtection="1">
      <alignment vertical="top" wrapText="1"/>
      <protection locked="0"/>
    </xf>
    <xf numFmtId="0" fontId="3" fillId="35" borderId="21" xfId="34" applyFont="1" applyFill="1" applyBorder="1" applyAlignment="1" applyProtection="1">
      <alignment vertical="top" wrapText="1"/>
      <protection locked="0"/>
    </xf>
    <xf numFmtId="0" fontId="25" fillId="34" borderId="23" xfId="0" applyFont="1" applyFill="1" applyBorder="1" applyAlignment="1" applyProtection="1">
      <alignment vertical="top" wrapText="1"/>
      <protection locked="0"/>
    </xf>
    <xf numFmtId="0" fontId="25" fillId="34" borderId="22" xfId="0" applyFont="1" applyFill="1" applyBorder="1" applyAlignment="1" applyProtection="1">
      <alignment vertical="top" wrapText="1"/>
      <protection locked="0"/>
    </xf>
    <xf numFmtId="0" fontId="25" fillId="34" borderId="26" xfId="0" applyFont="1" applyFill="1" applyBorder="1" applyAlignment="1" applyProtection="1">
      <alignment vertical="top" wrapText="1"/>
      <protection locked="0"/>
    </xf>
    <xf numFmtId="0" fontId="27" fillId="35" borderId="30" xfId="34" applyFont="1" applyFill="1" applyBorder="1" applyAlignment="1" applyProtection="1">
      <alignment vertical="top" wrapText="1"/>
      <protection locked="0"/>
    </xf>
    <xf numFmtId="0" fontId="2" fillId="0" borderId="5" xfId="34" applyFont="1" applyFill="1" applyBorder="1" applyAlignment="1" applyProtection="1">
      <alignment horizontal="left" vertical="top" wrapText="1"/>
      <protection locked="0"/>
    </xf>
    <xf numFmtId="0" fontId="2" fillId="0" borderId="6" xfId="34" applyFont="1" applyFill="1" applyBorder="1" applyAlignment="1" applyProtection="1">
      <alignment horizontal="left" vertical="top" wrapText="1"/>
      <protection locked="0"/>
    </xf>
    <xf numFmtId="0" fontId="2" fillId="0" borderId="1" xfId="34" applyFont="1" applyFill="1" applyBorder="1" applyAlignment="1" applyProtection="1">
      <alignment horizontal="left" vertical="top" wrapText="1"/>
      <protection locked="0"/>
    </xf>
    <xf numFmtId="0" fontId="2" fillId="0" borderId="20" xfId="0" applyFont="1" applyFill="1" applyBorder="1" applyAlignment="1" applyProtection="1">
      <alignment vertical="top" wrapText="1"/>
      <protection locked="0"/>
    </xf>
    <xf numFmtId="0" fontId="2" fillId="0" borderId="1" xfId="34" applyFont="1" applyFill="1" applyBorder="1" applyAlignment="1" applyProtection="1">
      <alignment vertical="top" wrapText="1"/>
      <protection locked="0"/>
    </xf>
    <xf numFmtId="0" fontId="2" fillId="0" borderId="3" xfId="34" applyFont="1" applyFill="1" applyBorder="1" applyAlignment="1" applyProtection="1">
      <alignment horizontal="left" vertical="top" wrapText="1"/>
      <protection locked="0"/>
    </xf>
    <xf numFmtId="0" fontId="2" fillId="0" borderId="21" xfId="34" applyFont="1" applyFill="1" applyBorder="1" applyAlignment="1" applyProtection="1">
      <alignment horizontal="left" vertical="center" wrapText="1"/>
      <protection locked="0"/>
    </xf>
    <xf numFmtId="0" fontId="25" fillId="0" borderId="16" xfId="0" applyFont="1" applyFill="1" applyBorder="1" applyAlignment="1" applyProtection="1">
      <alignment horizontal="center" vertical="top" wrapText="1"/>
      <protection locked="0"/>
    </xf>
    <xf numFmtId="0" fontId="28" fillId="0" borderId="2" xfId="0" applyFont="1" applyFill="1" applyBorder="1" applyAlignment="1">
      <alignment vertical="top" wrapText="1"/>
    </xf>
    <xf numFmtId="0" fontId="25" fillId="0" borderId="28" xfId="0" applyFont="1" applyFill="1" applyBorder="1" applyAlignment="1" applyProtection="1">
      <alignment horizontal="left" vertical="top" wrapText="1"/>
      <protection locked="0"/>
    </xf>
    <xf numFmtId="0" fontId="25" fillId="0" borderId="26" xfId="0" applyFont="1" applyFill="1" applyBorder="1" applyAlignment="1" applyProtection="1">
      <alignment horizontal="left" vertical="top" wrapText="1"/>
      <protection locked="0"/>
    </xf>
    <xf numFmtId="0" fontId="25" fillId="0" borderId="21" xfId="0" applyFont="1" applyFill="1" applyBorder="1" applyAlignment="1" applyProtection="1">
      <alignment horizontal="left" vertical="top" wrapText="1"/>
      <protection locked="0"/>
    </xf>
    <xf numFmtId="0" fontId="2" fillId="0" borderId="0" xfId="0" applyFont="1" applyFill="1" applyAlignment="1">
      <alignment vertical="top" wrapText="1"/>
    </xf>
    <xf numFmtId="0" fontId="2" fillId="0" borderId="1" xfId="0" applyFont="1" applyFill="1" applyBorder="1" applyAlignment="1">
      <alignment vertical="top" wrapText="1"/>
    </xf>
    <xf numFmtId="0" fontId="25" fillId="0" borderId="23" xfId="0" applyFont="1" applyFill="1" applyBorder="1" applyAlignment="1" applyProtection="1">
      <alignment vertical="top" wrapText="1"/>
      <protection locked="0"/>
    </xf>
    <xf numFmtId="0" fontId="25" fillId="0" borderId="22" xfId="0" applyFont="1" applyFill="1" applyBorder="1" applyAlignment="1" applyProtection="1">
      <alignment vertical="top" wrapText="1"/>
      <protection locked="0"/>
    </xf>
    <xf numFmtId="0" fontId="25" fillId="0" borderId="26" xfId="0" applyFont="1" applyFill="1" applyBorder="1" applyAlignment="1" applyProtection="1">
      <alignment vertical="top" wrapText="1"/>
      <protection locked="0"/>
    </xf>
    <xf numFmtId="0" fontId="23" fillId="0" borderId="16" xfId="0" applyFont="1" applyFill="1" applyBorder="1" applyAlignment="1" applyProtection="1">
      <alignment vertical="top" wrapText="1"/>
      <protection locked="0"/>
    </xf>
    <xf numFmtId="0" fontId="25" fillId="0" borderId="1" xfId="0" applyFont="1" applyFill="1" applyBorder="1" applyAlignment="1" applyProtection="1">
      <alignment vertical="top" wrapText="1"/>
      <protection locked="0"/>
    </xf>
    <xf numFmtId="0" fontId="25" fillId="0" borderId="5" xfId="0" applyFont="1" applyFill="1" applyBorder="1" applyAlignment="1" applyProtection="1">
      <alignment vertical="top" wrapText="1"/>
      <protection locked="0"/>
    </xf>
    <xf numFmtId="0" fontId="25" fillId="0" borderId="31" xfId="0" applyFont="1" applyFill="1" applyBorder="1" applyAlignment="1" applyProtection="1">
      <alignment horizontal="left" vertical="top" wrapText="1"/>
      <protection locked="0"/>
    </xf>
    <xf numFmtId="0" fontId="25" fillId="0" borderId="32" xfId="0" applyFont="1" applyFill="1" applyBorder="1" applyAlignment="1" applyProtection="1">
      <alignment horizontal="left" vertical="top" wrapText="1"/>
      <protection locked="0"/>
    </xf>
    <xf numFmtId="0" fontId="25" fillId="0" borderId="0" xfId="0" applyFont="1" applyFill="1" applyAlignment="1">
      <alignment horizontal="center"/>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Downloads\prg_katpapild.kursi_sad_frm?l=1&amp;p_psv_id=15051&amp;p_ps_vec_id=30430&amp;p_ps_id=30442" TargetMode="External"/><Relationship Id="rId13" Type="http://schemas.openxmlformats.org/officeDocument/2006/relationships/hyperlink" Target="../../../../Downloads/prg_katpapild.kursi_sad_frm%3fl=1&amp;p_psv_id=15051&amp;p_ps_vec_id=30430&amp;p_ps_id=30445" TargetMode="External"/><Relationship Id="rId18" Type="http://schemas.openxmlformats.org/officeDocument/2006/relationships/hyperlink" Target="../../../../Downloads/prg_katpapild.kursi_sad_frm%3fl=1&amp;p_psv_id=15051&amp;p_ps_vec_id=30430&amp;p_ps_id=30436" TargetMode="External"/><Relationship Id="rId3" Type="http://schemas.openxmlformats.org/officeDocument/2006/relationships/hyperlink" Target="../../../../Downloads/prg_katpapild.kursi_sad_frm%3fl=1&amp;p_psv_id=15051&amp;p_ps_vec_id=30430&amp;p_ps_id=30434" TargetMode="External"/><Relationship Id="rId7" Type="http://schemas.openxmlformats.org/officeDocument/2006/relationships/hyperlink" Target="../../../../Downloads/prg_katpapild.kursi_sad_frm%3fl=1&amp;p_psv_id=15051&amp;p_ps_vec_id=30430&amp;p_ps_id=30435" TargetMode="External"/><Relationship Id="rId12" Type="http://schemas.openxmlformats.org/officeDocument/2006/relationships/hyperlink" Target="../../../../Downloads/prg_katpapild.kursi_sad_frm%3fl=1&amp;p_psv_id=15051&amp;p_ps_vec_id=30430&amp;p_ps_id=30437" TargetMode="External"/><Relationship Id="rId17" Type="http://schemas.openxmlformats.org/officeDocument/2006/relationships/hyperlink" Target="../../../../Downloads/prg_katpapild.kursi_sad_frm%3fl=1&amp;p_psv_id=15051&amp;p_ps_vec_id=30430&amp;p_ps_id=30447" TargetMode="External"/><Relationship Id="rId2" Type="http://schemas.openxmlformats.org/officeDocument/2006/relationships/hyperlink" Target="../../../../Downloads/prg_katpapild.kursi_sad_frm%3fl=1&amp;p_psv_id=15051&amp;p_ps_vec_id=30430&amp;p_ps_id=30431" TargetMode="External"/><Relationship Id="rId16" Type="http://schemas.openxmlformats.org/officeDocument/2006/relationships/hyperlink" Target="../../../../Downloads/prg_katpapild.kursi_sad_frm%3fl=1&amp;p_psv_id=15051&amp;p_ps_vec_id=30430&amp;p_ps_id=30433" TargetMode="External"/><Relationship Id="rId1" Type="http://schemas.openxmlformats.org/officeDocument/2006/relationships/hyperlink" Target="../../../../Downloads/prg_katpapild.kursi_sad_frm%3fl=1&amp;p_psv_id=15051&amp;p_ps_vec_id=30430&amp;p_ps_id=30430" TargetMode="External"/><Relationship Id="rId6" Type="http://schemas.openxmlformats.org/officeDocument/2006/relationships/hyperlink" Target="..\..\..\..\Downloads\prg_katpapild.kursi_sad_frm?l=1&amp;p_psv_id=15051&amp;p_ps_vec_id=30430&amp;p_ps_id=30441" TargetMode="External"/><Relationship Id="rId11" Type="http://schemas.openxmlformats.org/officeDocument/2006/relationships/hyperlink" Target="../../../../Downloads/prg_katpapild.kursi_sad_frm%3fl=1&amp;p_psv_id=15051&amp;p_ps_vec_id=30430&amp;p_ps_id=30432" TargetMode="External"/><Relationship Id="rId5" Type="http://schemas.openxmlformats.org/officeDocument/2006/relationships/hyperlink" Target="..\..\..\..\Downloads\prg_katpapild.kursi_sad_frm?l=1&amp;p_psv_id=15051&amp;p_ps_vec_id=30430&amp;p_ps_id=30440" TargetMode="External"/><Relationship Id="rId15" Type="http://schemas.openxmlformats.org/officeDocument/2006/relationships/hyperlink" Target="../../../../Downloads/prg_katpapild.kursi_sad_frm%3fl=1&amp;p_psv_id=15051&amp;p_ps_vec_id=30430&amp;p_ps_id=30438" TargetMode="External"/><Relationship Id="rId10" Type="http://schemas.openxmlformats.org/officeDocument/2006/relationships/hyperlink" Target="..\..\..\..\Downloads\prg_katpapild.kursi_sad_frm?l=1&amp;p_psv_id=15051&amp;p_ps_vec_id=30430&amp;p_ps_id=30444" TargetMode="External"/><Relationship Id="rId19" Type="http://schemas.openxmlformats.org/officeDocument/2006/relationships/printerSettings" Target="../printerSettings/printerSettings1.bin"/><Relationship Id="rId4" Type="http://schemas.openxmlformats.org/officeDocument/2006/relationships/hyperlink" Target="..\..\..\..\Downloads\prg_katpapild.kursi_sad_frm?l=1&amp;p_psv_id=15051&amp;p_ps_vec_id=30430&amp;p_ps_id=30439" TargetMode="External"/><Relationship Id="rId9" Type="http://schemas.openxmlformats.org/officeDocument/2006/relationships/hyperlink" Target="..\..\..\..\Downloads\prg_katpapild.kursi_sad_frm?l=1&amp;p_psv_id=15051&amp;p_ps_vec_id=30430&amp;p_ps_id=30443" TargetMode="External"/><Relationship Id="rId14" Type="http://schemas.openxmlformats.org/officeDocument/2006/relationships/hyperlink" Target="../../../../Downloads/prg_katpapild.kursi_sad_frm%3fl=1&amp;p_psv_id=15051&amp;p_ps_vec_id=30430&amp;p_ps_id=3044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80"/>
  <sheetViews>
    <sheetView tabSelected="1" zoomScale="90" zoomScaleNormal="90" zoomScaleSheetLayoutView="80" workbookViewId="0">
      <selection activeCell="V65" sqref="V65"/>
    </sheetView>
  </sheetViews>
  <sheetFormatPr defaultRowHeight="15" x14ac:dyDescent="0.25"/>
  <cols>
    <col min="1" max="1" width="12" customWidth="1"/>
    <col min="2" max="2" width="12.140625" customWidth="1"/>
    <col min="4" max="4" width="28.7109375" customWidth="1"/>
    <col min="5" max="5" width="39.42578125" style="238" customWidth="1"/>
    <col min="6" max="6" width="13.7109375" customWidth="1"/>
    <col min="7" max="8" width="8.7109375" style="117"/>
    <col min="9" max="9" width="10.5703125" style="117" customWidth="1"/>
    <col min="10" max="19" width="8.7109375" style="117"/>
    <col min="20" max="20" width="15.140625" style="117" customWidth="1"/>
  </cols>
  <sheetData>
    <row r="1" spans="1:44" ht="26.25" x14ac:dyDescent="0.25">
      <c r="A1" s="1" t="s">
        <v>0</v>
      </c>
      <c r="B1" s="2" t="s">
        <v>92</v>
      </c>
      <c r="C1" s="1"/>
      <c r="D1" s="2"/>
      <c r="E1" s="2"/>
      <c r="F1" s="22"/>
      <c r="G1" s="109"/>
      <c r="H1" s="109"/>
      <c r="I1" s="109"/>
      <c r="J1" s="109"/>
      <c r="K1" s="109"/>
      <c r="L1" s="109"/>
      <c r="M1" s="109"/>
      <c r="N1" s="109"/>
      <c r="O1" s="109"/>
      <c r="P1" s="109"/>
      <c r="Q1" s="109"/>
      <c r="R1" s="109"/>
      <c r="S1" s="130"/>
      <c r="T1" s="130"/>
    </row>
    <row r="2" spans="1:44" x14ac:dyDescent="0.25">
      <c r="A2" s="1" t="s">
        <v>1</v>
      </c>
      <c r="B2" s="3">
        <v>42723</v>
      </c>
      <c r="C2" s="1"/>
      <c r="D2" s="3"/>
      <c r="E2" s="3"/>
      <c r="F2" s="22"/>
      <c r="G2" s="109"/>
      <c r="H2" s="109"/>
      <c r="I2" s="109"/>
      <c r="J2" s="109"/>
      <c r="K2" s="109"/>
      <c r="L2" s="109"/>
      <c r="M2" s="109"/>
      <c r="N2" s="109"/>
      <c r="O2" s="109"/>
      <c r="P2" s="109"/>
      <c r="Q2" s="109"/>
      <c r="R2" s="109"/>
      <c r="S2" s="130"/>
      <c r="T2" s="130"/>
    </row>
    <row r="3" spans="1:44" ht="26.25" x14ac:dyDescent="0.25">
      <c r="A3" s="1" t="s">
        <v>2</v>
      </c>
      <c r="B3" s="3" t="s">
        <v>3</v>
      </c>
      <c r="C3" s="313"/>
      <c r="D3" s="313"/>
      <c r="E3" s="210"/>
      <c r="F3" s="22"/>
      <c r="G3" s="109"/>
      <c r="H3" s="109"/>
      <c r="I3" s="109"/>
      <c r="J3" s="109"/>
      <c r="K3" s="109"/>
      <c r="L3" s="109"/>
      <c r="M3" s="109"/>
      <c r="N3" s="109"/>
      <c r="O3" s="109"/>
      <c r="P3" s="109"/>
      <c r="Q3" s="109"/>
      <c r="R3" s="109"/>
      <c r="S3" s="130"/>
      <c r="T3" s="130"/>
    </row>
    <row r="4" spans="1:44" ht="39" x14ac:dyDescent="0.25">
      <c r="A4" s="4" t="s">
        <v>4</v>
      </c>
      <c r="B4" s="314" t="s">
        <v>5</v>
      </c>
      <c r="C4" s="315"/>
      <c r="D4" s="316"/>
      <c r="E4" s="211" t="s">
        <v>65</v>
      </c>
      <c r="F4" s="4" t="s">
        <v>6</v>
      </c>
      <c r="G4" s="110" t="s">
        <v>60</v>
      </c>
      <c r="H4" s="110" t="s">
        <v>7</v>
      </c>
      <c r="I4" s="110" t="s">
        <v>8</v>
      </c>
      <c r="J4" s="110" t="s">
        <v>9</v>
      </c>
      <c r="K4" s="110" t="s">
        <v>10</v>
      </c>
      <c r="L4" s="110" t="s">
        <v>11</v>
      </c>
      <c r="M4" s="110" t="s">
        <v>12</v>
      </c>
      <c r="N4" s="110" t="s">
        <v>13</v>
      </c>
      <c r="O4" s="110" t="s">
        <v>14</v>
      </c>
      <c r="P4" s="110" t="s">
        <v>15</v>
      </c>
      <c r="Q4" s="131" t="s">
        <v>16</v>
      </c>
      <c r="R4" s="132" t="s">
        <v>56</v>
      </c>
      <c r="S4" s="133" t="s">
        <v>62</v>
      </c>
      <c r="T4" s="188" t="s">
        <v>63</v>
      </c>
    </row>
    <row r="5" spans="1:44" x14ac:dyDescent="0.25">
      <c r="A5" s="4" t="s">
        <v>17</v>
      </c>
      <c r="B5" s="317" t="s">
        <v>18</v>
      </c>
      <c r="C5" s="318"/>
      <c r="D5" s="319"/>
      <c r="E5" s="212"/>
      <c r="F5" s="5"/>
      <c r="G5" s="240">
        <f>H5*1.5</f>
        <v>240</v>
      </c>
      <c r="H5" s="118">
        <f>SUM(J5:Q5)</f>
        <v>160</v>
      </c>
      <c r="I5" s="118"/>
      <c r="J5" s="204">
        <f>J6+J41+J76</f>
        <v>20</v>
      </c>
      <c r="K5" s="134">
        <f>SUM(K6,K41,)</f>
        <v>20</v>
      </c>
      <c r="L5" s="134">
        <f>L6+L41+L76</f>
        <v>20</v>
      </c>
      <c r="M5" s="134">
        <f>M6+M41+M76</f>
        <v>20</v>
      </c>
      <c r="N5" s="134">
        <v>20</v>
      </c>
      <c r="O5" s="134">
        <f>O6+O41+O76</f>
        <v>20</v>
      </c>
      <c r="P5" s="134">
        <f>P6+P41+P76</f>
        <v>20</v>
      </c>
      <c r="Q5" s="135">
        <f>Q6+Q41+Q76</f>
        <v>20</v>
      </c>
      <c r="R5" s="136">
        <f>R6+R41+R76</f>
        <v>3712</v>
      </c>
      <c r="S5" s="136">
        <f>S6+S41+S76</f>
        <v>904</v>
      </c>
      <c r="T5" s="189">
        <f>R5+S5</f>
        <v>4616</v>
      </c>
    </row>
    <row r="6" spans="1:44" s="13" customFormat="1" x14ac:dyDescent="0.25">
      <c r="A6" s="12" t="s">
        <v>19</v>
      </c>
      <c r="B6" s="320" t="s">
        <v>20</v>
      </c>
      <c r="C6" s="321"/>
      <c r="D6" s="322"/>
      <c r="E6" s="213"/>
      <c r="F6" s="23"/>
      <c r="G6" s="111">
        <f>H6*1.5</f>
        <v>84</v>
      </c>
      <c r="H6" s="119">
        <f>SUM(J6:Q6)</f>
        <v>56</v>
      </c>
      <c r="I6" s="119"/>
      <c r="J6" s="119">
        <f t="shared" ref="J6:S6" si="0">J7+J20+J38</f>
        <v>18</v>
      </c>
      <c r="K6" s="119">
        <f t="shared" si="0"/>
        <v>10</v>
      </c>
      <c r="L6" s="119">
        <f t="shared" si="0"/>
        <v>2</v>
      </c>
      <c r="M6" s="119">
        <f t="shared" si="0"/>
        <v>2</v>
      </c>
      <c r="N6" s="119">
        <f t="shared" si="0"/>
        <v>8</v>
      </c>
      <c r="O6" s="119">
        <f t="shared" si="0"/>
        <v>0</v>
      </c>
      <c r="P6" s="119">
        <f t="shared" si="0"/>
        <v>4</v>
      </c>
      <c r="Q6" s="137">
        <f t="shared" si="0"/>
        <v>12</v>
      </c>
      <c r="R6" s="138">
        <f t="shared" si="0"/>
        <v>224</v>
      </c>
      <c r="S6" s="139">
        <f t="shared" si="0"/>
        <v>768</v>
      </c>
      <c r="T6" s="190"/>
      <c r="U6" s="21"/>
      <c r="V6" s="21"/>
      <c r="W6" s="21"/>
      <c r="X6" s="21"/>
      <c r="Y6" s="21"/>
      <c r="Z6" s="21"/>
      <c r="AA6" s="21"/>
      <c r="AB6" s="21"/>
      <c r="AC6" s="21"/>
      <c r="AD6" s="21"/>
      <c r="AE6" s="21"/>
      <c r="AF6" s="21"/>
      <c r="AG6" s="21"/>
      <c r="AH6" s="21"/>
      <c r="AI6" s="21"/>
      <c r="AJ6" s="21"/>
      <c r="AK6" s="21"/>
      <c r="AL6" s="21"/>
      <c r="AM6" s="21"/>
      <c r="AN6" s="21"/>
      <c r="AO6" s="21"/>
      <c r="AP6" s="21"/>
      <c r="AQ6" s="21"/>
      <c r="AR6" s="21"/>
    </row>
    <row r="7" spans="1:44" s="8" customFormat="1" x14ac:dyDescent="0.25">
      <c r="A7" s="7" t="s">
        <v>22</v>
      </c>
      <c r="B7" s="290" t="s">
        <v>23</v>
      </c>
      <c r="C7" s="323"/>
      <c r="D7" s="324"/>
      <c r="E7" s="214"/>
      <c r="F7" s="24"/>
      <c r="G7" s="112">
        <f>SUM(G8,G13,G17)</f>
        <v>30</v>
      </c>
      <c r="H7" s="11">
        <f>SUM(J7:Q7)</f>
        <v>20</v>
      </c>
      <c r="I7" s="11"/>
      <c r="J7" s="11">
        <f>J8+J13+J17</f>
        <v>10</v>
      </c>
      <c r="K7" s="11">
        <f>K8+K13+K17</f>
        <v>2</v>
      </c>
      <c r="L7" s="11">
        <f>L8+L13+L17</f>
        <v>0</v>
      </c>
      <c r="M7" s="11">
        <f>M8+M13+M17</f>
        <v>0</v>
      </c>
      <c r="N7" s="11">
        <f>SUM(N8,N13,N17)</f>
        <v>4</v>
      </c>
      <c r="O7" s="11">
        <f>O8+O13+O17</f>
        <v>0</v>
      </c>
      <c r="P7" s="11">
        <f>P8+P13+P17</f>
        <v>4</v>
      </c>
      <c r="Q7" s="140">
        <f>Q8+Q13+Q17</f>
        <v>0</v>
      </c>
      <c r="R7" s="141">
        <f>R8+R13+R17</f>
        <v>0</v>
      </c>
      <c r="S7" s="141">
        <f>S8+S13+S17</f>
        <v>352</v>
      </c>
      <c r="T7" s="190"/>
      <c r="U7" s="21"/>
      <c r="V7" s="21"/>
      <c r="W7" s="21"/>
      <c r="X7" s="21"/>
      <c r="Y7" s="21"/>
      <c r="Z7" s="21"/>
      <c r="AA7" s="21"/>
      <c r="AB7" s="21"/>
      <c r="AC7" s="21"/>
      <c r="AD7" s="21"/>
      <c r="AE7" s="21"/>
      <c r="AF7" s="21"/>
      <c r="AG7" s="21"/>
      <c r="AH7" s="21"/>
      <c r="AI7" s="21"/>
      <c r="AJ7" s="21"/>
      <c r="AK7" s="21"/>
      <c r="AL7" s="21"/>
      <c r="AM7" s="21"/>
      <c r="AN7" s="21"/>
      <c r="AO7" s="21"/>
      <c r="AP7" s="21"/>
      <c r="AQ7" s="21"/>
      <c r="AR7" s="21"/>
    </row>
    <row r="8" spans="1:44" s="84" customFormat="1" ht="27" customHeight="1" x14ac:dyDescent="0.25">
      <c r="A8" s="92" t="s">
        <v>24</v>
      </c>
      <c r="B8" s="325" t="s">
        <v>93</v>
      </c>
      <c r="C8" s="326"/>
      <c r="D8" s="327"/>
      <c r="E8" s="215"/>
      <c r="F8" s="93"/>
      <c r="G8" s="113">
        <f t="shared" ref="G8:G46" si="1">H8*1.5</f>
        <v>12</v>
      </c>
      <c r="H8" s="94">
        <f>SUM(H9:H12)</f>
        <v>8</v>
      </c>
      <c r="I8" s="142" t="s">
        <v>21</v>
      </c>
      <c r="J8" s="94">
        <f>SUM(J9:J12)</f>
        <v>6</v>
      </c>
      <c r="K8" s="94">
        <f t="shared" ref="K8:R8" si="2">SUM(K9:K12)</f>
        <v>0</v>
      </c>
      <c r="L8" s="94">
        <f t="shared" si="2"/>
        <v>0</v>
      </c>
      <c r="M8" s="94">
        <f t="shared" si="2"/>
        <v>0</v>
      </c>
      <c r="N8" s="94">
        <f>SUM(N9:N12)</f>
        <v>2</v>
      </c>
      <c r="O8" s="94">
        <f t="shared" si="2"/>
        <v>0</v>
      </c>
      <c r="P8" s="94">
        <f t="shared" si="2"/>
        <v>0</v>
      </c>
      <c r="Q8" s="95">
        <f t="shared" si="2"/>
        <v>0</v>
      </c>
      <c r="R8" s="96">
        <f t="shared" si="2"/>
        <v>0</v>
      </c>
      <c r="S8" s="96">
        <f>SUM(S9:S12)</f>
        <v>128</v>
      </c>
      <c r="T8" s="191"/>
      <c r="U8" s="97"/>
      <c r="V8" s="97"/>
      <c r="W8" s="97"/>
      <c r="X8" s="97"/>
      <c r="Y8" s="97"/>
      <c r="Z8" s="97"/>
      <c r="AA8" s="97"/>
      <c r="AB8" s="97"/>
      <c r="AC8" s="97"/>
      <c r="AD8" s="97"/>
      <c r="AE8" s="97"/>
      <c r="AF8" s="97"/>
      <c r="AG8" s="97"/>
      <c r="AH8" s="97"/>
      <c r="AI8" s="97"/>
      <c r="AJ8" s="97"/>
      <c r="AK8" s="97"/>
      <c r="AL8" s="97"/>
      <c r="AM8" s="97"/>
      <c r="AN8" s="97"/>
      <c r="AO8" s="97"/>
      <c r="AP8" s="97"/>
      <c r="AQ8" s="97"/>
      <c r="AR8" s="97"/>
    </row>
    <row r="9" spans="1:44" s="32" customFormat="1" ht="27" customHeight="1" x14ac:dyDescent="0.25">
      <c r="A9" s="28"/>
      <c r="B9" s="33"/>
      <c r="C9" s="258" t="s">
        <v>116</v>
      </c>
      <c r="D9" s="259"/>
      <c r="E9" s="29" t="s">
        <v>66</v>
      </c>
      <c r="F9" s="244" t="s">
        <v>26</v>
      </c>
      <c r="G9" s="114">
        <f t="shared" si="1"/>
        <v>3</v>
      </c>
      <c r="H9" s="120">
        <f t="shared" ref="H9:H19" si="3">SUM(J9:Q9)</f>
        <v>2</v>
      </c>
      <c r="I9" s="70" t="s">
        <v>25</v>
      </c>
      <c r="J9" s="40">
        <v>2</v>
      </c>
      <c r="K9" s="40"/>
      <c r="L9" s="40"/>
      <c r="M9" s="40"/>
      <c r="N9" s="40"/>
      <c r="O9" s="40"/>
      <c r="P9" s="40"/>
      <c r="Q9" s="46"/>
      <c r="R9" s="106">
        <v>0</v>
      </c>
      <c r="S9" s="143">
        <v>32</v>
      </c>
      <c r="T9" s="191"/>
      <c r="U9" s="97"/>
      <c r="V9" s="97"/>
      <c r="W9" s="97"/>
      <c r="X9" s="97"/>
      <c r="Y9" s="97"/>
      <c r="Z9" s="97"/>
      <c r="AA9" s="97"/>
      <c r="AB9" s="97"/>
      <c r="AC9" s="97"/>
      <c r="AD9" s="97"/>
      <c r="AE9" s="97"/>
      <c r="AF9" s="97"/>
      <c r="AG9" s="97"/>
      <c r="AH9" s="97"/>
      <c r="AI9" s="97"/>
      <c r="AJ9" s="97"/>
      <c r="AK9" s="97"/>
      <c r="AL9" s="97"/>
      <c r="AM9" s="97"/>
      <c r="AN9" s="97"/>
      <c r="AO9" s="97"/>
      <c r="AP9" s="97"/>
      <c r="AQ9" s="97"/>
      <c r="AR9" s="97"/>
    </row>
    <row r="10" spans="1:44" s="48" customFormat="1" ht="26.25" customHeight="1" x14ac:dyDescent="0.25">
      <c r="A10" s="88"/>
      <c r="B10" s="60"/>
      <c r="C10" s="328" t="s">
        <v>117</v>
      </c>
      <c r="D10" s="328"/>
      <c r="E10" s="224" t="s">
        <v>67</v>
      </c>
      <c r="F10" s="43" t="s">
        <v>26</v>
      </c>
      <c r="G10" s="114">
        <f t="shared" si="1"/>
        <v>3</v>
      </c>
      <c r="H10" s="107">
        <f t="shared" si="3"/>
        <v>2</v>
      </c>
      <c r="I10" s="144" t="s">
        <v>40</v>
      </c>
      <c r="J10" s="44"/>
      <c r="K10" s="44"/>
      <c r="L10" s="44"/>
      <c r="M10" s="44"/>
      <c r="N10" s="44">
        <v>2</v>
      </c>
      <c r="O10" s="44"/>
      <c r="P10" s="44"/>
      <c r="Q10" s="145"/>
      <c r="R10" s="146">
        <v>0</v>
      </c>
      <c r="S10" s="147">
        <v>32</v>
      </c>
      <c r="T10" s="191"/>
      <c r="U10" s="97"/>
      <c r="V10" s="97"/>
      <c r="W10" s="97"/>
      <c r="X10" s="97"/>
      <c r="Y10" s="97"/>
      <c r="Z10" s="97"/>
      <c r="AA10" s="97"/>
      <c r="AB10" s="97"/>
      <c r="AC10" s="97"/>
      <c r="AD10" s="97"/>
      <c r="AE10" s="97"/>
      <c r="AF10" s="97"/>
      <c r="AG10" s="97"/>
      <c r="AH10" s="97"/>
      <c r="AI10" s="97"/>
      <c r="AJ10" s="97"/>
      <c r="AK10" s="97"/>
      <c r="AL10" s="97"/>
      <c r="AM10" s="97"/>
      <c r="AN10" s="97"/>
      <c r="AO10" s="97"/>
      <c r="AP10" s="97"/>
      <c r="AQ10" s="97"/>
      <c r="AR10" s="97"/>
    </row>
    <row r="11" spans="1:44" s="48" customFormat="1" x14ac:dyDescent="0.25">
      <c r="A11" s="255"/>
      <c r="B11" s="38"/>
      <c r="C11" s="258" t="s">
        <v>118</v>
      </c>
      <c r="D11" s="259"/>
      <c r="E11" s="217" t="s">
        <v>76</v>
      </c>
      <c r="F11" s="53" t="s">
        <v>26</v>
      </c>
      <c r="G11" s="206">
        <f>H11*1.5</f>
        <v>3</v>
      </c>
      <c r="H11" s="40">
        <v>2</v>
      </c>
      <c r="I11" s="70" t="s">
        <v>25</v>
      </c>
      <c r="J11" s="40">
        <v>2</v>
      </c>
      <c r="K11" s="40"/>
      <c r="L11" s="40"/>
      <c r="M11" s="40"/>
      <c r="N11" s="40"/>
      <c r="O11" s="40"/>
      <c r="P11" s="40"/>
      <c r="Q11" s="40"/>
      <c r="R11" s="40">
        <v>0</v>
      </c>
      <c r="S11" s="157">
        <v>32</v>
      </c>
      <c r="T11" s="191"/>
      <c r="U11" s="97"/>
      <c r="V11" s="97"/>
      <c r="W11" s="97"/>
      <c r="X11" s="97"/>
      <c r="Y11" s="97"/>
      <c r="Z11" s="97"/>
      <c r="AA11" s="97"/>
      <c r="AB11" s="97"/>
      <c r="AC11" s="97"/>
      <c r="AD11" s="97"/>
      <c r="AE11" s="97"/>
      <c r="AF11" s="97"/>
      <c r="AG11" s="97"/>
      <c r="AH11" s="97"/>
      <c r="AI11" s="97"/>
      <c r="AJ11" s="97"/>
      <c r="AK11" s="97"/>
      <c r="AL11" s="97"/>
      <c r="AM11" s="97"/>
      <c r="AN11" s="97"/>
      <c r="AO11" s="97"/>
      <c r="AP11" s="97"/>
      <c r="AQ11" s="97"/>
      <c r="AR11" s="97"/>
    </row>
    <row r="12" spans="1:44" s="32" customFormat="1" ht="26.25" customHeight="1" x14ac:dyDescent="0.25">
      <c r="A12" s="35"/>
      <c r="B12" s="60"/>
      <c r="C12" s="328" t="s">
        <v>119</v>
      </c>
      <c r="D12" s="328"/>
      <c r="E12" s="224" t="s">
        <v>68</v>
      </c>
      <c r="F12" s="244" t="s">
        <v>26</v>
      </c>
      <c r="G12" s="114">
        <f t="shared" si="1"/>
        <v>3</v>
      </c>
      <c r="H12" s="107">
        <f t="shared" si="3"/>
        <v>2</v>
      </c>
      <c r="I12" s="144" t="s">
        <v>25</v>
      </c>
      <c r="J12" s="44">
        <v>2</v>
      </c>
      <c r="K12" s="44"/>
      <c r="L12" s="44"/>
      <c r="M12" s="44"/>
      <c r="N12" s="44"/>
      <c r="O12" s="44"/>
      <c r="P12" s="44"/>
      <c r="Q12" s="145"/>
      <c r="R12" s="146">
        <v>0</v>
      </c>
      <c r="S12" s="147">
        <v>32</v>
      </c>
      <c r="T12" s="191"/>
      <c r="U12" s="97"/>
      <c r="V12" s="97"/>
      <c r="W12" s="97"/>
      <c r="X12" s="97"/>
      <c r="Y12" s="97"/>
      <c r="Z12" s="97"/>
      <c r="AA12" s="97"/>
      <c r="AB12" s="97"/>
      <c r="AC12" s="97"/>
      <c r="AD12" s="97"/>
      <c r="AE12" s="97"/>
      <c r="AF12" s="97"/>
      <c r="AG12" s="97"/>
      <c r="AH12" s="97"/>
      <c r="AI12" s="97"/>
      <c r="AJ12" s="97"/>
      <c r="AK12" s="97"/>
      <c r="AL12" s="97"/>
      <c r="AM12" s="97"/>
      <c r="AN12" s="97"/>
      <c r="AO12" s="97"/>
      <c r="AP12" s="97"/>
      <c r="AQ12" s="97"/>
      <c r="AR12" s="97"/>
    </row>
    <row r="13" spans="1:44" s="84" customFormat="1" ht="33.6" customHeight="1" x14ac:dyDescent="0.25">
      <c r="A13" s="74" t="s">
        <v>24</v>
      </c>
      <c r="B13" s="331" t="s">
        <v>28</v>
      </c>
      <c r="C13" s="299"/>
      <c r="D13" s="299"/>
      <c r="E13" s="98"/>
      <c r="F13" s="99"/>
      <c r="G13" s="201">
        <f t="shared" si="1"/>
        <v>12</v>
      </c>
      <c r="H13" s="76">
        <f>SUM(J13:Q13)</f>
        <v>8</v>
      </c>
      <c r="I13" s="148" t="s">
        <v>21</v>
      </c>
      <c r="J13" s="76">
        <f>SUM(J14:J16)</f>
        <v>2</v>
      </c>
      <c r="K13" s="76">
        <f t="shared" ref="K13:R13" si="4">SUM(K14:K16)</f>
        <v>0</v>
      </c>
      <c r="L13" s="76">
        <f t="shared" si="4"/>
        <v>0</v>
      </c>
      <c r="M13" s="76">
        <f t="shared" si="4"/>
        <v>0</v>
      </c>
      <c r="N13" s="76">
        <f t="shared" si="4"/>
        <v>2</v>
      </c>
      <c r="O13" s="76">
        <f t="shared" si="4"/>
        <v>0</v>
      </c>
      <c r="P13" s="76">
        <f t="shared" si="4"/>
        <v>4</v>
      </c>
      <c r="Q13" s="76">
        <f t="shared" si="4"/>
        <v>0</v>
      </c>
      <c r="R13" s="76">
        <f t="shared" si="4"/>
        <v>0</v>
      </c>
      <c r="S13" s="76">
        <f>SUM(S14:S16)</f>
        <v>160</v>
      </c>
      <c r="T13" s="191"/>
      <c r="U13" s="97"/>
      <c r="V13" s="97"/>
      <c r="W13" s="97"/>
      <c r="X13" s="97"/>
      <c r="Y13" s="97"/>
      <c r="Z13" s="97"/>
      <c r="AA13" s="97"/>
      <c r="AB13" s="97"/>
      <c r="AC13" s="97"/>
      <c r="AD13" s="97"/>
      <c r="AE13" s="97"/>
      <c r="AF13" s="97"/>
      <c r="AG13" s="97"/>
      <c r="AH13" s="97"/>
      <c r="AI13" s="97"/>
      <c r="AJ13" s="97"/>
      <c r="AK13" s="97"/>
      <c r="AL13" s="97"/>
      <c r="AM13" s="97"/>
      <c r="AN13" s="97"/>
      <c r="AO13" s="97"/>
      <c r="AP13" s="97"/>
      <c r="AQ13" s="97"/>
      <c r="AR13" s="97"/>
    </row>
    <row r="14" spans="1:44" s="32" customFormat="1" ht="27.75" customHeight="1" x14ac:dyDescent="0.25">
      <c r="A14" s="102"/>
      <c r="B14" s="62"/>
      <c r="C14" s="332" t="s">
        <v>55</v>
      </c>
      <c r="D14" s="333"/>
      <c r="E14" s="334" t="s">
        <v>102</v>
      </c>
      <c r="F14" s="335" t="s">
        <v>26</v>
      </c>
      <c r="G14" s="206">
        <f t="shared" si="1"/>
        <v>6</v>
      </c>
      <c r="H14" s="103">
        <v>4</v>
      </c>
      <c r="I14" s="161" t="s">
        <v>30</v>
      </c>
      <c r="J14" s="103"/>
      <c r="K14" s="103"/>
      <c r="L14" s="103"/>
      <c r="M14" s="79"/>
      <c r="N14" s="103"/>
      <c r="O14" s="103"/>
      <c r="P14" s="103">
        <v>4</v>
      </c>
      <c r="Q14" s="104"/>
      <c r="R14" s="149">
        <v>0</v>
      </c>
      <c r="S14" s="150">
        <v>64</v>
      </c>
      <c r="T14" s="191"/>
      <c r="U14" s="97"/>
      <c r="V14" s="97"/>
      <c r="W14" s="97"/>
      <c r="X14" s="97"/>
      <c r="Y14" s="97"/>
      <c r="Z14" s="97"/>
      <c r="AA14" s="97"/>
      <c r="AB14" s="97"/>
      <c r="AC14" s="97"/>
      <c r="AD14" s="97"/>
      <c r="AE14" s="97"/>
      <c r="AF14" s="97"/>
      <c r="AG14" s="97"/>
      <c r="AH14" s="97"/>
      <c r="AI14" s="97"/>
      <c r="AJ14" s="97"/>
      <c r="AK14" s="97"/>
      <c r="AL14" s="97"/>
      <c r="AM14" s="97"/>
      <c r="AN14" s="97"/>
      <c r="AO14" s="97"/>
      <c r="AP14" s="97"/>
      <c r="AQ14" s="97"/>
      <c r="AR14" s="97"/>
    </row>
    <row r="15" spans="1:44" s="32" customFormat="1" ht="33.6" customHeight="1" x14ac:dyDescent="0.25">
      <c r="A15" s="91"/>
      <c r="B15" s="89"/>
      <c r="C15" s="329" t="s">
        <v>120</v>
      </c>
      <c r="D15" s="330"/>
      <c r="E15" s="216" t="s">
        <v>69</v>
      </c>
      <c r="F15" s="254" t="s">
        <v>26</v>
      </c>
      <c r="G15" s="114">
        <f t="shared" si="1"/>
        <v>3</v>
      </c>
      <c r="H15" s="107">
        <f t="shared" si="3"/>
        <v>2</v>
      </c>
      <c r="I15" s="144" t="s">
        <v>40</v>
      </c>
      <c r="J15" s="44"/>
      <c r="K15" s="44"/>
      <c r="L15" s="151"/>
      <c r="M15" s="105"/>
      <c r="N15" s="152">
        <v>2</v>
      </c>
      <c r="O15" s="153"/>
      <c r="P15" s="154"/>
      <c r="Q15" s="44"/>
      <c r="R15" s="90">
        <v>0</v>
      </c>
      <c r="S15" s="231">
        <v>64</v>
      </c>
      <c r="T15" s="179"/>
    </row>
    <row r="16" spans="1:44" s="32" customFormat="1" ht="27.75" customHeight="1" x14ac:dyDescent="0.25">
      <c r="A16" s="28"/>
      <c r="B16" s="28"/>
      <c r="C16" s="258" t="s">
        <v>121</v>
      </c>
      <c r="D16" s="259"/>
      <c r="E16" s="217" t="s">
        <v>70</v>
      </c>
      <c r="F16" s="254" t="s">
        <v>26</v>
      </c>
      <c r="G16" s="114">
        <f t="shared" si="1"/>
        <v>3</v>
      </c>
      <c r="H16" s="120">
        <f t="shared" si="3"/>
        <v>2</v>
      </c>
      <c r="I16" s="70" t="s">
        <v>25</v>
      </c>
      <c r="J16" s="40">
        <v>2</v>
      </c>
      <c r="K16" s="46"/>
      <c r="L16" s="106"/>
      <c r="M16" s="106"/>
      <c r="N16" s="146"/>
      <c r="O16" s="146"/>
      <c r="P16" s="106"/>
      <c r="Q16" s="156"/>
      <c r="R16" s="46">
        <v>0</v>
      </c>
      <c r="S16" s="143">
        <v>32</v>
      </c>
      <c r="T16" s="179"/>
    </row>
    <row r="17" spans="1:256" s="84" customFormat="1" ht="30.75" customHeight="1" x14ac:dyDescent="0.25">
      <c r="A17" s="74" t="s">
        <v>24</v>
      </c>
      <c r="B17" s="298" t="s">
        <v>31</v>
      </c>
      <c r="C17" s="299"/>
      <c r="D17" s="300"/>
      <c r="E17" s="220"/>
      <c r="F17" s="75"/>
      <c r="G17" s="113">
        <f t="shared" si="1"/>
        <v>6</v>
      </c>
      <c r="H17" s="76">
        <f>SUM(J17:Q17)</f>
        <v>4</v>
      </c>
      <c r="I17" s="148" t="s">
        <v>21</v>
      </c>
      <c r="J17" s="76">
        <f>SUM(J18:J19)</f>
        <v>2</v>
      </c>
      <c r="K17" s="100">
        <f>SUM(K18:K19)</f>
        <v>2</v>
      </c>
      <c r="L17" s="100">
        <f t="shared" ref="L17:S17" si="5">SUM(L18:L19)</f>
        <v>0</v>
      </c>
      <c r="M17" s="100">
        <f t="shared" si="5"/>
        <v>0</v>
      </c>
      <c r="N17" s="100">
        <f t="shared" si="5"/>
        <v>0</v>
      </c>
      <c r="O17" s="100">
        <f t="shared" si="5"/>
        <v>0</v>
      </c>
      <c r="P17" s="100">
        <f t="shared" si="5"/>
        <v>0</v>
      </c>
      <c r="Q17" s="100">
        <f t="shared" si="5"/>
        <v>0</v>
      </c>
      <c r="R17" s="100">
        <f t="shared" si="5"/>
        <v>0</v>
      </c>
      <c r="S17" s="101">
        <f t="shared" si="5"/>
        <v>64</v>
      </c>
      <c r="T17" s="192"/>
    </row>
    <row r="18" spans="1:256" s="32" customFormat="1" ht="65.25" customHeight="1" x14ac:dyDescent="0.25">
      <c r="A18" s="229"/>
      <c r="B18" s="336"/>
      <c r="C18" s="332" t="s">
        <v>54</v>
      </c>
      <c r="D18" s="337"/>
      <c r="E18" s="338" t="s">
        <v>109</v>
      </c>
      <c r="F18" s="49" t="s">
        <v>26</v>
      </c>
      <c r="G18" s="114">
        <f t="shared" si="1"/>
        <v>3</v>
      </c>
      <c r="H18" s="107">
        <v>2</v>
      </c>
      <c r="I18" s="144" t="s">
        <v>25</v>
      </c>
      <c r="J18" s="107">
        <v>2</v>
      </c>
      <c r="K18" s="107"/>
      <c r="L18" s="108"/>
      <c r="M18" s="108"/>
      <c r="N18" s="108"/>
      <c r="O18" s="108"/>
      <c r="P18" s="108"/>
      <c r="Q18" s="107"/>
      <c r="R18" s="230">
        <v>0</v>
      </c>
      <c r="S18" s="147">
        <v>32</v>
      </c>
      <c r="T18" s="179"/>
    </row>
    <row r="19" spans="1:256" s="32" customFormat="1" ht="30.75" customHeight="1" x14ac:dyDescent="0.25">
      <c r="A19" s="28"/>
      <c r="B19" s="38"/>
      <c r="C19" s="306" t="s">
        <v>122</v>
      </c>
      <c r="D19" s="307"/>
      <c r="E19" s="217" t="s">
        <v>71</v>
      </c>
      <c r="F19" s="28" t="s">
        <v>26</v>
      </c>
      <c r="G19" s="114">
        <f t="shared" si="1"/>
        <v>3</v>
      </c>
      <c r="H19" s="120">
        <f t="shared" si="3"/>
        <v>2</v>
      </c>
      <c r="I19" s="70" t="s">
        <v>37</v>
      </c>
      <c r="J19" s="40"/>
      <c r="K19" s="40">
        <v>2</v>
      </c>
      <c r="L19" s="40"/>
      <c r="M19" s="40"/>
      <c r="N19" s="40"/>
      <c r="O19" s="40"/>
      <c r="P19" s="40"/>
      <c r="Q19" s="40"/>
      <c r="R19" s="40">
        <v>0</v>
      </c>
      <c r="S19" s="232">
        <v>32</v>
      </c>
      <c r="T19" s="179"/>
    </row>
    <row r="20" spans="1:256" s="69" customFormat="1" ht="29.25" customHeight="1" x14ac:dyDescent="0.25">
      <c r="A20" s="65" t="s">
        <v>22</v>
      </c>
      <c r="B20" s="264" t="s">
        <v>33</v>
      </c>
      <c r="C20" s="265"/>
      <c r="D20" s="266"/>
      <c r="E20" s="218"/>
      <c r="F20" s="66"/>
      <c r="G20" s="115">
        <f t="shared" si="1"/>
        <v>36</v>
      </c>
      <c r="H20" s="67">
        <f>SUM(J20:Q20)</f>
        <v>24</v>
      </c>
      <c r="I20" s="159" t="s">
        <v>21</v>
      </c>
      <c r="J20" s="67">
        <f t="shared" ref="J20:S20" si="6">J21+J29+J34</f>
        <v>8</v>
      </c>
      <c r="K20" s="67">
        <f t="shared" si="6"/>
        <v>8</v>
      </c>
      <c r="L20" s="67">
        <f t="shared" si="6"/>
        <v>2</v>
      </c>
      <c r="M20" s="67">
        <f t="shared" si="6"/>
        <v>2</v>
      </c>
      <c r="N20" s="67">
        <f t="shared" si="6"/>
        <v>4</v>
      </c>
      <c r="O20" s="67">
        <f t="shared" si="6"/>
        <v>0</v>
      </c>
      <c r="P20" s="67">
        <f t="shared" si="6"/>
        <v>0</v>
      </c>
      <c r="Q20" s="67">
        <f t="shared" si="6"/>
        <v>0</v>
      </c>
      <c r="R20" s="67">
        <f t="shared" si="6"/>
        <v>32</v>
      </c>
      <c r="S20" s="67">
        <f t="shared" si="6"/>
        <v>416</v>
      </c>
      <c r="T20" s="193"/>
    </row>
    <row r="21" spans="1:256" s="9" customFormat="1" x14ac:dyDescent="0.25">
      <c r="A21" s="6" t="s">
        <v>24</v>
      </c>
      <c r="B21" s="310" t="s">
        <v>34</v>
      </c>
      <c r="C21" s="311"/>
      <c r="D21" s="312"/>
      <c r="E21" s="223"/>
      <c r="F21" s="25"/>
      <c r="G21" s="113">
        <f t="shared" si="1"/>
        <v>21</v>
      </c>
      <c r="H21" s="10">
        <f>SUM(J21:Q21)</f>
        <v>14</v>
      </c>
      <c r="I21" s="160" t="s">
        <v>21</v>
      </c>
      <c r="J21" s="10">
        <f>SUM(J22+J23+J24+J26+J27+J28)</f>
        <v>8</v>
      </c>
      <c r="K21" s="10">
        <f t="shared" ref="K21:S21" si="7">SUM(K22+K23+K24+K26+K27+K28)</f>
        <v>4</v>
      </c>
      <c r="L21" s="10">
        <f t="shared" si="7"/>
        <v>2</v>
      </c>
      <c r="M21" s="10">
        <f t="shared" si="7"/>
        <v>0</v>
      </c>
      <c r="N21" s="10">
        <f t="shared" si="7"/>
        <v>0</v>
      </c>
      <c r="O21" s="10">
        <f t="shared" si="7"/>
        <v>0</v>
      </c>
      <c r="P21" s="10">
        <f t="shared" si="7"/>
        <v>0</v>
      </c>
      <c r="Q21" s="10">
        <f t="shared" si="7"/>
        <v>0</v>
      </c>
      <c r="R21" s="10">
        <f t="shared" si="7"/>
        <v>0</v>
      </c>
      <c r="S21" s="10">
        <f t="shared" si="7"/>
        <v>224</v>
      </c>
      <c r="T21" s="194"/>
    </row>
    <row r="22" spans="1:256" s="32" customFormat="1" ht="27.75" customHeight="1" x14ac:dyDescent="0.25">
      <c r="A22" s="28"/>
      <c r="B22" s="49"/>
      <c r="C22" s="262" t="s">
        <v>123</v>
      </c>
      <c r="D22" s="263"/>
      <c r="E22" s="257" t="s">
        <v>115</v>
      </c>
      <c r="F22" s="28" t="s">
        <v>26</v>
      </c>
      <c r="G22" s="114">
        <f t="shared" si="1"/>
        <v>3</v>
      </c>
      <c r="H22" s="40">
        <f>SUM(J22:Q22)</f>
        <v>2</v>
      </c>
      <c r="I22" s="70" t="s">
        <v>25</v>
      </c>
      <c r="J22" s="40">
        <v>2</v>
      </c>
      <c r="K22" s="40"/>
      <c r="L22" s="40"/>
      <c r="M22" s="40"/>
      <c r="N22" s="40"/>
      <c r="O22" s="40"/>
      <c r="P22" s="40"/>
      <c r="Q22" s="40"/>
      <c r="R22" s="40">
        <v>0</v>
      </c>
      <c r="S22" s="157">
        <v>32</v>
      </c>
      <c r="T22" s="179"/>
    </row>
    <row r="23" spans="1:256" s="32" customFormat="1" ht="32.25" customHeight="1" x14ac:dyDescent="0.25">
      <c r="A23" s="28"/>
      <c r="B23" s="28"/>
      <c r="C23" s="258" t="s">
        <v>124</v>
      </c>
      <c r="D23" s="259"/>
      <c r="E23" s="217" t="s">
        <v>72</v>
      </c>
      <c r="F23" s="28" t="s">
        <v>26</v>
      </c>
      <c r="G23" s="114">
        <f t="shared" si="1"/>
        <v>3</v>
      </c>
      <c r="H23" s="40">
        <f t="shared" ref="H23:H28" si="8">SUM(J23:Q23)</f>
        <v>2</v>
      </c>
      <c r="I23" s="70" t="s">
        <v>25</v>
      </c>
      <c r="J23" s="40">
        <v>2</v>
      </c>
      <c r="K23" s="40"/>
      <c r="L23" s="40"/>
      <c r="M23" s="40"/>
      <c r="N23" s="40"/>
      <c r="O23" s="40"/>
      <c r="P23" s="40"/>
      <c r="Q23" s="40"/>
      <c r="R23" s="40">
        <v>0</v>
      </c>
      <c r="S23" s="157">
        <v>32</v>
      </c>
      <c r="T23" s="179"/>
    </row>
    <row r="24" spans="1:256" s="32" customFormat="1" ht="30.75" customHeight="1" x14ac:dyDescent="0.25">
      <c r="A24" s="28"/>
      <c r="B24" s="42"/>
      <c r="C24" s="304" t="s">
        <v>125</v>
      </c>
      <c r="D24" s="305"/>
      <c r="E24" s="221" t="s">
        <v>73</v>
      </c>
      <c r="F24" s="28" t="s">
        <v>26</v>
      </c>
      <c r="G24" s="114">
        <f t="shared" si="1"/>
        <v>6</v>
      </c>
      <c r="H24" s="79">
        <f t="shared" si="8"/>
        <v>4</v>
      </c>
      <c r="I24" s="161" t="s">
        <v>25</v>
      </c>
      <c r="J24" s="79">
        <v>4</v>
      </c>
      <c r="K24" s="79"/>
      <c r="L24" s="79"/>
      <c r="M24" s="79"/>
      <c r="N24" s="79"/>
      <c r="O24" s="79"/>
      <c r="P24" s="79"/>
      <c r="Q24" s="79"/>
      <c r="R24" s="79">
        <v>0</v>
      </c>
      <c r="S24" s="162">
        <v>64</v>
      </c>
      <c r="T24" s="179"/>
    </row>
    <row r="25" spans="1:256" s="32" customFormat="1" ht="30" customHeight="1" x14ac:dyDescent="0.25">
      <c r="A25" s="28"/>
      <c r="B25" s="28"/>
      <c r="C25" s="258" t="s">
        <v>126</v>
      </c>
      <c r="D25" s="259"/>
      <c r="E25" s="217"/>
      <c r="F25" s="28" t="s">
        <v>35</v>
      </c>
      <c r="G25" s="114">
        <f t="shared" si="1"/>
        <v>6</v>
      </c>
      <c r="H25" s="40">
        <v>4</v>
      </c>
      <c r="I25" s="70" t="s">
        <v>32</v>
      </c>
      <c r="J25" s="40"/>
      <c r="K25" s="40"/>
      <c r="L25" s="40"/>
      <c r="M25" s="40"/>
      <c r="N25" s="40"/>
      <c r="O25" s="40"/>
      <c r="P25" s="40"/>
      <c r="Q25" s="40"/>
      <c r="R25" s="40">
        <v>0</v>
      </c>
      <c r="S25" s="157"/>
      <c r="T25" s="179"/>
    </row>
    <row r="26" spans="1:256" s="32" customFormat="1" ht="27.75" customHeight="1" x14ac:dyDescent="0.25">
      <c r="A26" s="28"/>
      <c r="B26" s="28"/>
      <c r="C26" s="28"/>
      <c r="D26" s="45" t="s">
        <v>127</v>
      </c>
      <c r="E26" s="28" t="s">
        <v>74</v>
      </c>
      <c r="F26" s="45" t="s">
        <v>36</v>
      </c>
      <c r="G26" s="114">
        <f t="shared" si="1"/>
        <v>3</v>
      </c>
      <c r="H26" s="40">
        <f>SUM(J26:Q26)</f>
        <v>2</v>
      </c>
      <c r="I26" s="70" t="s">
        <v>37</v>
      </c>
      <c r="J26" s="40"/>
      <c r="K26" s="40">
        <v>2</v>
      </c>
      <c r="L26" s="40"/>
      <c r="M26" s="40"/>
      <c r="N26" s="40"/>
      <c r="O26" s="40"/>
      <c r="P26" s="40"/>
      <c r="Q26" s="40"/>
      <c r="R26" s="40">
        <v>0</v>
      </c>
      <c r="S26" s="157">
        <v>32</v>
      </c>
      <c r="T26" s="179"/>
    </row>
    <row r="27" spans="1:256" s="32" customFormat="1" ht="26.25" customHeight="1" x14ac:dyDescent="0.25">
      <c r="A27" s="28"/>
      <c r="B27" s="28"/>
      <c r="C27" s="28"/>
      <c r="D27" s="45" t="s">
        <v>128</v>
      </c>
      <c r="E27" s="235" t="s">
        <v>97</v>
      </c>
      <c r="F27" s="45" t="s">
        <v>36</v>
      </c>
      <c r="G27" s="114">
        <f t="shared" si="1"/>
        <v>3</v>
      </c>
      <c r="H27" s="40">
        <f t="shared" si="8"/>
        <v>2</v>
      </c>
      <c r="I27" s="70" t="s">
        <v>32</v>
      </c>
      <c r="J27" s="40"/>
      <c r="K27" s="40"/>
      <c r="L27" s="40">
        <v>2</v>
      </c>
      <c r="M27" s="40"/>
      <c r="N27" s="40"/>
      <c r="O27" s="40"/>
      <c r="P27" s="40"/>
      <c r="Q27" s="40"/>
      <c r="R27" s="40">
        <v>0</v>
      </c>
      <c r="S27" s="157">
        <v>32</v>
      </c>
      <c r="T27" s="179"/>
    </row>
    <row r="28" spans="1:256" s="32" customFormat="1" ht="32.25" customHeight="1" x14ac:dyDescent="0.25">
      <c r="A28" s="28"/>
      <c r="B28" s="28"/>
      <c r="C28" s="258" t="s">
        <v>129</v>
      </c>
      <c r="D28" s="309"/>
      <c r="E28" s="80" t="s">
        <v>75</v>
      </c>
      <c r="F28" s="56" t="s">
        <v>26</v>
      </c>
      <c r="G28" s="203">
        <f t="shared" si="1"/>
        <v>3</v>
      </c>
      <c r="H28" s="40">
        <f t="shared" si="8"/>
        <v>2</v>
      </c>
      <c r="I28" s="70" t="s">
        <v>37</v>
      </c>
      <c r="J28" s="40"/>
      <c r="K28" s="40">
        <v>2</v>
      </c>
      <c r="L28" s="40"/>
      <c r="M28" s="40"/>
      <c r="N28" s="40"/>
      <c r="O28" s="40"/>
      <c r="P28" s="40"/>
      <c r="Q28" s="40"/>
      <c r="R28" s="40">
        <v>0</v>
      </c>
      <c r="S28" s="157">
        <v>32</v>
      </c>
      <c r="T28" s="179"/>
    </row>
    <row r="29" spans="1:256" s="84" customFormat="1" ht="29.25" customHeight="1" x14ac:dyDescent="0.25">
      <c r="A29" s="74" t="s">
        <v>24</v>
      </c>
      <c r="B29" s="298" t="s">
        <v>38</v>
      </c>
      <c r="C29" s="299"/>
      <c r="D29" s="300"/>
      <c r="E29" s="81"/>
      <c r="F29" s="82"/>
      <c r="G29" s="207">
        <f t="shared" si="1"/>
        <v>9</v>
      </c>
      <c r="H29" s="83">
        <f>SUM(J29:Q29)</f>
        <v>6</v>
      </c>
      <c r="I29" s="163" t="s">
        <v>21</v>
      </c>
      <c r="J29" s="83">
        <f t="shared" ref="J29:S29" si="9">SUM(J30:J33)</f>
        <v>0</v>
      </c>
      <c r="K29" s="83">
        <f t="shared" si="9"/>
        <v>2</v>
      </c>
      <c r="L29" s="83">
        <f t="shared" si="9"/>
        <v>0</v>
      </c>
      <c r="M29" s="83">
        <f t="shared" si="9"/>
        <v>2</v>
      </c>
      <c r="N29" s="83">
        <f t="shared" si="9"/>
        <v>2</v>
      </c>
      <c r="O29" s="83">
        <f t="shared" si="9"/>
        <v>0</v>
      </c>
      <c r="P29" s="83">
        <f t="shared" si="9"/>
        <v>0</v>
      </c>
      <c r="Q29" s="83">
        <f t="shared" si="9"/>
        <v>0</v>
      </c>
      <c r="R29" s="83">
        <f t="shared" si="9"/>
        <v>32</v>
      </c>
      <c r="S29" s="83">
        <f t="shared" si="9"/>
        <v>128</v>
      </c>
      <c r="T29" s="192"/>
    </row>
    <row r="30" spans="1:256" s="84" customFormat="1" ht="30" customHeight="1" x14ac:dyDescent="0.25">
      <c r="A30" s="85"/>
      <c r="B30" s="53"/>
      <c r="C30" s="260" t="s">
        <v>130</v>
      </c>
      <c r="D30" s="260"/>
      <c r="E30" s="86" t="s">
        <v>83</v>
      </c>
      <c r="F30" s="53" t="s">
        <v>26</v>
      </c>
      <c r="G30" s="206">
        <f>H30*1.5</f>
        <v>3</v>
      </c>
      <c r="H30" s="121">
        <v>2</v>
      </c>
      <c r="I30" s="121" t="s">
        <v>40</v>
      </c>
      <c r="J30" s="121"/>
      <c r="K30" s="121"/>
      <c r="L30" s="121"/>
      <c r="M30" s="121"/>
      <c r="N30" s="121">
        <v>2</v>
      </c>
      <c r="O30" s="121"/>
      <c r="P30" s="121"/>
      <c r="Q30" s="121"/>
      <c r="R30" s="241">
        <v>0</v>
      </c>
      <c r="S30" s="121">
        <v>32</v>
      </c>
      <c r="T30" s="195"/>
      <c r="U30" s="87"/>
      <c r="V30" s="261"/>
      <c r="W30" s="261"/>
      <c r="X30" s="87"/>
      <c r="Y30" s="87"/>
      <c r="Z30" s="261"/>
      <c r="AA30" s="261"/>
      <c r="AB30" s="87"/>
      <c r="AC30" s="87"/>
      <c r="AD30" s="261"/>
      <c r="AE30" s="261"/>
      <c r="AF30" s="87"/>
      <c r="AG30" s="87"/>
      <c r="AH30" s="261"/>
      <c r="AI30" s="261"/>
      <c r="AJ30" s="87"/>
      <c r="AK30" s="87"/>
      <c r="AL30" s="261"/>
      <c r="AM30" s="261"/>
      <c r="AN30" s="87"/>
      <c r="AO30" s="87"/>
      <c r="AP30" s="261"/>
      <c r="AQ30" s="261"/>
      <c r="AR30" s="87"/>
      <c r="AS30" s="87"/>
      <c r="AT30" s="261"/>
      <c r="AU30" s="261"/>
      <c r="AV30" s="87"/>
      <c r="AW30" s="87"/>
      <c r="AX30" s="261"/>
      <c r="AY30" s="261"/>
      <c r="AZ30" s="87"/>
      <c r="BA30" s="87"/>
      <c r="BB30" s="261"/>
      <c r="BC30" s="261"/>
      <c r="BD30" s="87"/>
      <c r="BE30" s="87"/>
      <c r="BF30" s="261"/>
      <c r="BG30" s="261"/>
      <c r="BH30" s="87"/>
      <c r="BI30" s="87"/>
      <c r="BJ30" s="261"/>
      <c r="BK30" s="261"/>
      <c r="BL30" s="87"/>
      <c r="BM30" s="87"/>
      <c r="BN30" s="261"/>
      <c r="BO30" s="261"/>
      <c r="BP30" s="87"/>
      <c r="BQ30" s="87"/>
      <c r="BR30" s="261"/>
      <c r="BS30" s="261"/>
      <c r="BT30" s="87"/>
      <c r="BU30" s="87"/>
      <c r="BV30" s="261"/>
      <c r="BW30" s="261"/>
      <c r="BX30" s="87"/>
      <c r="BY30" s="87"/>
      <c r="BZ30" s="261"/>
      <c r="CA30" s="261"/>
      <c r="CB30" s="87"/>
      <c r="CC30" s="87"/>
      <c r="CD30" s="261"/>
      <c r="CE30" s="261"/>
      <c r="CF30" s="87"/>
      <c r="CG30" s="29"/>
      <c r="CH30" s="258"/>
      <c r="CI30" s="259"/>
      <c r="CJ30" s="28"/>
      <c r="CK30" s="33"/>
      <c r="CL30" s="258"/>
      <c r="CM30" s="259"/>
      <c r="CN30" s="28"/>
      <c r="CO30" s="33"/>
      <c r="CP30" s="258"/>
      <c r="CQ30" s="259"/>
      <c r="CR30" s="28"/>
      <c r="CS30" s="33"/>
      <c r="CT30" s="258"/>
      <c r="CU30" s="259"/>
      <c r="CV30" s="28"/>
      <c r="CW30" s="33"/>
      <c r="CX30" s="258"/>
      <c r="CY30" s="259"/>
      <c r="CZ30" s="28"/>
      <c r="DA30" s="33"/>
      <c r="DB30" s="258"/>
      <c r="DC30" s="259"/>
      <c r="DD30" s="28"/>
      <c r="DE30" s="33"/>
      <c r="DF30" s="258"/>
      <c r="DG30" s="259"/>
      <c r="DH30" s="28"/>
      <c r="DI30" s="33"/>
      <c r="DJ30" s="258"/>
      <c r="DK30" s="259"/>
      <c r="DL30" s="28"/>
      <c r="DM30" s="33"/>
      <c r="DN30" s="258"/>
      <c r="DO30" s="259"/>
      <c r="DP30" s="28"/>
      <c r="DQ30" s="33"/>
      <c r="DR30" s="258"/>
      <c r="DS30" s="259"/>
      <c r="DT30" s="28"/>
      <c r="DU30" s="33"/>
      <c r="DV30" s="258"/>
      <c r="DW30" s="259"/>
      <c r="DX30" s="28"/>
      <c r="DY30" s="33"/>
      <c r="DZ30" s="258"/>
      <c r="EA30" s="259"/>
      <c r="EB30" s="28"/>
      <c r="EC30" s="33"/>
      <c r="ED30" s="258"/>
      <c r="EE30" s="259"/>
      <c r="EF30" s="28"/>
      <c r="EG30" s="33"/>
      <c r="EH30" s="258"/>
      <c r="EI30" s="259"/>
      <c r="EJ30" s="28"/>
      <c r="EK30" s="33"/>
      <c r="EL30" s="258"/>
      <c r="EM30" s="259"/>
      <c r="EN30" s="28"/>
      <c r="EO30" s="33"/>
      <c r="EP30" s="258"/>
      <c r="EQ30" s="259"/>
      <c r="ER30" s="28"/>
      <c r="ES30" s="33"/>
      <c r="ET30" s="258"/>
      <c r="EU30" s="259"/>
      <c r="EV30" s="28"/>
      <c r="EW30" s="33"/>
      <c r="EX30" s="258"/>
      <c r="EY30" s="259"/>
      <c r="EZ30" s="28"/>
      <c r="FA30" s="33"/>
      <c r="FB30" s="258"/>
      <c r="FC30" s="259"/>
      <c r="FD30" s="28"/>
      <c r="FE30" s="33"/>
      <c r="FF30" s="258"/>
      <c r="FG30" s="259"/>
      <c r="FH30" s="28"/>
      <c r="FI30" s="33"/>
      <c r="FJ30" s="258"/>
      <c r="FK30" s="259"/>
      <c r="FL30" s="28"/>
      <c r="FM30" s="33"/>
      <c r="FN30" s="258"/>
      <c r="FO30" s="259"/>
      <c r="FP30" s="28"/>
      <c r="FQ30" s="33"/>
      <c r="FR30" s="258"/>
      <c r="FS30" s="259"/>
      <c r="FT30" s="28"/>
      <c r="FU30" s="33"/>
      <c r="FV30" s="258"/>
      <c r="FW30" s="259"/>
      <c r="FX30" s="28"/>
      <c r="FY30" s="33"/>
      <c r="FZ30" s="258"/>
      <c r="GA30" s="259"/>
      <c r="GB30" s="28"/>
      <c r="GC30" s="33"/>
      <c r="GD30" s="258"/>
      <c r="GE30" s="259"/>
      <c r="GF30" s="28"/>
      <c r="GG30" s="33"/>
      <c r="GH30" s="258"/>
      <c r="GI30" s="259"/>
      <c r="GJ30" s="28"/>
      <c r="GK30" s="33"/>
      <c r="GL30" s="258"/>
      <c r="GM30" s="259"/>
      <c r="GN30" s="28"/>
      <c r="GO30" s="33"/>
      <c r="GP30" s="258"/>
      <c r="GQ30" s="259"/>
      <c r="GR30" s="28"/>
      <c r="GS30" s="33"/>
      <c r="GT30" s="258"/>
      <c r="GU30" s="259"/>
      <c r="GV30" s="28"/>
      <c r="GW30" s="33"/>
      <c r="GX30" s="258"/>
      <c r="GY30" s="259"/>
      <c r="GZ30" s="28"/>
      <c r="HA30" s="33"/>
      <c r="HB30" s="258"/>
      <c r="HC30" s="259"/>
      <c r="HD30" s="28"/>
      <c r="HE30" s="33"/>
      <c r="HF30" s="258"/>
      <c r="HG30" s="259"/>
      <c r="HH30" s="28"/>
      <c r="HI30" s="33"/>
      <c r="HJ30" s="258"/>
      <c r="HK30" s="259"/>
      <c r="HL30" s="28"/>
      <c r="HM30" s="33"/>
      <c r="HN30" s="258"/>
      <c r="HO30" s="259"/>
      <c r="HP30" s="28"/>
      <c r="HQ30" s="33"/>
      <c r="HR30" s="258"/>
      <c r="HS30" s="259"/>
      <c r="HT30" s="28"/>
      <c r="HU30" s="33"/>
      <c r="HV30" s="258"/>
      <c r="HW30" s="259"/>
      <c r="HX30" s="28"/>
      <c r="HY30" s="33"/>
      <c r="HZ30" s="258"/>
      <c r="IA30" s="259"/>
      <c r="IB30" s="28"/>
      <c r="IC30" s="33"/>
      <c r="ID30" s="258"/>
      <c r="IE30" s="259"/>
      <c r="IF30" s="28"/>
      <c r="IG30" s="33"/>
      <c r="IH30" s="258"/>
      <c r="II30" s="259"/>
      <c r="IJ30" s="28"/>
      <c r="IK30" s="33"/>
      <c r="IL30" s="258"/>
      <c r="IM30" s="259"/>
      <c r="IN30" s="28"/>
      <c r="IO30" s="33"/>
      <c r="IP30" s="258"/>
      <c r="IQ30" s="259"/>
      <c r="IR30" s="28"/>
      <c r="IS30" s="33"/>
      <c r="IT30" s="258"/>
      <c r="IU30" s="259"/>
      <c r="IV30" s="28"/>
    </row>
    <row r="31" spans="1:256" s="32" customFormat="1" ht="31.5" customHeight="1" x14ac:dyDescent="0.25">
      <c r="A31" s="88"/>
      <c r="B31" s="340"/>
      <c r="C31" s="341" t="s">
        <v>39</v>
      </c>
      <c r="D31" s="342"/>
      <c r="E31" s="343" t="s">
        <v>94</v>
      </c>
      <c r="F31" s="53" t="s">
        <v>26</v>
      </c>
      <c r="G31" s="206">
        <f t="shared" ref="G31:G33" si="10">H31*1.5</f>
        <v>3</v>
      </c>
      <c r="H31" s="90">
        <v>2</v>
      </c>
      <c r="I31" s="164" t="s">
        <v>29</v>
      </c>
      <c r="J31" s="90"/>
      <c r="K31" s="90"/>
      <c r="L31" s="90"/>
      <c r="M31" s="90">
        <v>2</v>
      </c>
      <c r="N31" s="90"/>
      <c r="O31" s="90"/>
      <c r="P31" s="90"/>
      <c r="Q31" s="90"/>
      <c r="R31" s="90">
        <v>0</v>
      </c>
      <c r="S31" s="155">
        <v>32</v>
      </c>
      <c r="T31" s="179"/>
    </row>
    <row r="32" spans="1:256" s="48" customFormat="1" ht="30.75" customHeight="1" x14ac:dyDescent="0.25">
      <c r="A32" s="91"/>
      <c r="B32" s="49"/>
      <c r="C32" s="262" t="s">
        <v>131</v>
      </c>
      <c r="D32" s="263"/>
      <c r="E32" s="236" t="s">
        <v>103</v>
      </c>
      <c r="F32" s="53" t="s">
        <v>26</v>
      </c>
      <c r="G32" s="206">
        <f t="shared" si="10"/>
        <v>3</v>
      </c>
      <c r="H32" s="31">
        <v>2</v>
      </c>
      <c r="I32" s="144" t="s">
        <v>37</v>
      </c>
      <c r="J32" s="44"/>
      <c r="K32" s="44">
        <v>2</v>
      </c>
      <c r="L32" s="44"/>
      <c r="M32" s="44"/>
      <c r="N32" s="44"/>
      <c r="O32" s="44"/>
      <c r="P32" s="44"/>
      <c r="Q32" s="44"/>
      <c r="R32" s="44">
        <v>0</v>
      </c>
      <c r="S32" s="165">
        <v>64</v>
      </c>
      <c r="T32" s="196"/>
    </row>
    <row r="33" spans="1:23" s="32" customFormat="1" ht="33.6" customHeight="1" x14ac:dyDescent="0.25">
      <c r="A33" s="28"/>
      <c r="B33" s="344"/>
      <c r="C33" s="262" t="s">
        <v>132</v>
      </c>
      <c r="D33" s="263"/>
      <c r="E33" s="257" t="s">
        <v>114</v>
      </c>
      <c r="F33" s="53" t="s">
        <v>26</v>
      </c>
      <c r="G33" s="206">
        <f t="shared" si="10"/>
        <v>3</v>
      </c>
      <c r="H33" s="40">
        <v>2</v>
      </c>
      <c r="I33" s="70" t="s">
        <v>32</v>
      </c>
      <c r="J33" s="40"/>
      <c r="K33" s="40"/>
      <c r="L33" s="40"/>
      <c r="M33" s="40"/>
      <c r="N33" s="40"/>
      <c r="O33" s="40"/>
      <c r="P33" s="40"/>
      <c r="Q33" s="40"/>
      <c r="R33" s="40">
        <v>32</v>
      </c>
      <c r="S33" s="157">
        <v>0</v>
      </c>
      <c r="T33" s="179"/>
    </row>
    <row r="34" spans="1:23" s="84" customFormat="1" ht="42" customHeight="1" x14ac:dyDescent="0.25">
      <c r="A34" s="74" t="s">
        <v>24</v>
      </c>
      <c r="B34" s="301" t="s">
        <v>41</v>
      </c>
      <c r="C34" s="302"/>
      <c r="D34" s="303"/>
      <c r="E34" s="220"/>
      <c r="F34" s="75"/>
      <c r="G34" s="207">
        <f>H34*1.5</f>
        <v>6</v>
      </c>
      <c r="H34" s="76">
        <f>SUM(J34:Q34)</f>
        <v>4</v>
      </c>
      <c r="I34" s="148" t="s">
        <v>21</v>
      </c>
      <c r="J34" s="83">
        <f t="shared" ref="J34:S34" si="11">SUM(J35:J36)</f>
        <v>0</v>
      </c>
      <c r="K34" s="83">
        <f t="shared" si="11"/>
        <v>2</v>
      </c>
      <c r="L34" s="83">
        <f t="shared" si="11"/>
        <v>0</v>
      </c>
      <c r="M34" s="83">
        <f t="shared" si="11"/>
        <v>0</v>
      </c>
      <c r="N34" s="83">
        <f t="shared" si="11"/>
        <v>2</v>
      </c>
      <c r="O34" s="83">
        <f t="shared" si="11"/>
        <v>0</v>
      </c>
      <c r="P34" s="83">
        <f t="shared" si="11"/>
        <v>0</v>
      </c>
      <c r="Q34" s="83">
        <f t="shared" si="11"/>
        <v>0</v>
      </c>
      <c r="R34" s="83">
        <f t="shared" si="11"/>
        <v>0</v>
      </c>
      <c r="S34" s="83">
        <f t="shared" si="11"/>
        <v>64</v>
      </c>
      <c r="T34" s="192"/>
    </row>
    <row r="35" spans="1:23" s="32" customFormat="1" ht="30.6" customHeight="1" x14ac:dyDescent="0.25">
      <c r="A35" s="28"/>
      <c r="B35" s="28"/>
      <c r="C35" s="262" t="s">
        <v>133</v>
      </c>
      <c r="D35" s="263"/>
      <c r="E35" s="217" t="s">
        <v>90</v>
      </c>
      <c r="F35" s="49" t="s">
        <v>26</v>
      </c>
      <c r="G35" s="114">
        <f t="shared" si="1"/>
        <v>3</v>
      </c>
      <c r="H35" s="122" t="s">
        <v>101</v>
      </c>
      <c r="I35" s="70" t="s">
        <v>40</v>
      </c>
      <c r="J35" s="70"/>
      <c r="K35" s="70"/>
      <c r="L35" s="40"/>
      <c r="M35" s="40"/>
      <c r="N35" s="40">
        <v>2</v>
      </c>
      <c r="O35" s="40"/>
      <c r="P35" s="46"/>
      <c r="Q35" s="106"/>
      <c r="R35" s="106">
        <v>0</v>
      </c>
      <c r="S35" s="143">
        <v>32</v>
      </c>
      <c r="T35" s="179"/>
    </row>
    <row r="36" spans="1:23" s="51" customFormat="1" ht="18" customHeight="1" x14ac:dyDescent="0.25">
      <c r="A36" s="49"/>
      <c r="B36" s="49"/>
      <c r="C36" s="262" t="s">
        <v>99</v>
      </c>
      <c r="D36" s="263"/>
      <c r="E36" s="50" t="s">
        <v>108</v>
      </c>
      <c r="F36" s="49" t="s">
        <v>26</v>
      </c>
      <c r="G36" s="114">
        <f t="shared" si="1"/>
        <v>3</v>
      </c>
      <c r="H36" s="44">
        <v>2</v>
      </c>
      <c r="I36" s="64" t="s">
        <v>37</v>
      </c>
      <c r="J36" s="64"/>
      <c r="K36" s="31">
        <v>2</v>
      </c>
      <c r="L36" s="64"/>
      <c r="M36" s="64"/>
      <c r="N36" s="64"/>
      <c r="O36" s="64"/>
      <c r="P36" s="166"/>
      <c r="Q36" s="167"/>
      <c r="R36" s="168">
        <v>0</v>
      </c>
      <c r="S36" s="168">
        <v>32</v>
      </c>
      <c r="T36" s="197"/>
    </row>
    <row r="37" spans="1:23" s="32" customFormat="1" ht="28.5" customHeight="1" x14ac:dyDescent="0.25">
      <c r="A37" s="28"/>
      <c r="B37" s="28"/>
      <c r="C37" s="262" t="s">
        <v>134</v>
      </c>
      <c r="D37" s="263"/>
      <c r="E37" s="217" t="s">
        <v>91</v>
      </c>
      <c r="F37" s="28" t="s">
        <v>26</v>
      </c>
      <c r="G37" s="114">
        <f>H37*1.5</f>
        <v>3</v>
      </c>
      <c r="H37" s="44">
        <v>2</v>
      </c>
      <c r="I37" s="70" t="s">
        <v>32</v>
      </c>
      <c r="J37" s="70"/>
      <c r="K37" s="186"/>
      <c r="L37" s="106">
        <v>2</v>
      </c>
      <c r="M37" s="106"/>
      <c r="N37" s="106"/>
      <c r="O37" s="187"/>
      <c r="P37" s="106"/>
      <c r="Q37" s="106"/>
      <c r="R37" s="146">
        <v>32</v>
      </c>
      <c r="S37" s="143">
        <v>0</v>
      </c>
      <c r="T37" s="179"/>
    </row>
    <row r="38" spans="1:23" s="69" customFormat="1" x14ac:dyDescent="0.25">
      <c r="A38" s="65" t="s">
        <v>22</v>
      </c>
      <c r="B38" s="264" t="s">
        <v>42</v>
      </c>
      <c r="C38" s="265"/>
      <c r="D38" s="266"/>
      <c r="E38" s="218"/>
      <c r="F38" s="66"/>
      <c r="G38" s="115">
        <f t="shared" si="1"/>
        <v>18</v>
      </c>
      <c r="H38" s="67">
        <f>SUM(J38:Q38)</f>
        <v>12</v>
      </c>
      <c r="I38" s="159" t="s">
        <v>21</v>
      </c>
      <c r="J38" s="68">
        <f t="shared" ref="J38:Q38" si="12">J40</f>
        <v>0</v>
      </c>
      <c r="K38" s="68">
        <f t="shared" si="12"/>
        <v>0</v>
      </c>
      <c r="L38" s="68">
        <f t="shared" si="12"/>
        <v>0</v>
      </c>
      <c r="M38" s="68">
        <f t="shared" si="12"/>
        <v>0</v>
      </c>
      <c r="N38" s="68">
        <f t="shared" si="12"/>
        <v>0</v>
      </c>
      <c r="O38" s="68">
        <f t="shared" si="12"/>
        <v>0</v>
      </c>
      <c r="P38" s="68">
        <f t="shared" si="12"/>
        <v>0</v>
      </c>
      <c r="Q38" s="68">
        <f t="shared" si="12"/>
        <v>12</v>
      </c>
      <c r="R38" s="68">
        <f>R39</f>
        <v>192</v>
      </c>
      <c r="S38" s="68">
        <f>S39</f>
        <v>0</v>
      </c>
      <c r="T38" s="193"/>
    </row>
    <row r="39" spans="1:23" s="32" customFormat="1" ht="37.5" customHeight="1" x14ac:dyDescent="0.25">
      <c r="A39" s="28"/>
      <c r="B39" s="28"/>
      <c r="C39" s="258" t="s">
        <v>135</v>
      </c>
      <c r="D39" s="259"/>
      <c r="E39" s="217"/>
      <c r="F39" s="28" t="s">
        <v>43</v>
      </c>
      <c r="G39" s="114">
        <f t="shared" si="1"/>
        <v>18</v>
      </c>
      <c r="H39" s="44">
        <v>12</v>
      </c>
      <c r="I39" s="70" t="s">
        <v>44</v>
      </c>
      <c r="J39" s="70"/>
      <c r="K39" s="70"/>
      <c r="L39" s="70"/>
      <c r="M39" s="70"/>
      <c r="N39" s="70"/>
      <c r="O39" s="70"/>
      <c r="P39" s="70"/>
      <c r="Q39" s="40">
        <v>12</v>
      </c>
      <c r="R39" s="40">
        <f>Q39*16</f>
        <v>192</v>
      </c>
      <c r="S39" s="157">
        <v>0</v>
      </c>
      <c r="T39" s="179"/>
    </row>
    <row r="40" spans="1:23" s="32" customFormat="1" ht="216" customHeight="1" x14ac:dyDescent="0.25">
      <c r="A40" s="28"/>
      <c r="B40" s="28"/>
      <c r="C40" s="28"/>
      <c r="D40" s="45" t="s">
        <v>136</v>
      </c>
      <c r="E40" s="28" t="s">
        <v>110</v>
      </c>
      <c r="F40" s="45" t="s">
        <v>45</v>
      </c>
      <c r="G40" s="114">
        <f t="shared" si="1"/>
        <v>18</v>
      </c>
      <c r="H40" s="44">
        <v>12</v>
      </c>
      <c r="I40" s="70" t="s">
        <v>44</v>
      </c>
      <c r="J40" s="70"/>
      <c r="K40" s="70"/>
      <c r="L40" s="70"/>
      <c r="M40" s="70"/>
      <c r="N40" s="70"/>
      <c r="O40" s="70"/>
      <c r="P40" s="70"/>
      <c r="Q40" s="40">
        <v>12</v>
      </c>
      <c r="R40" s="40">
        <v>0</v>
      </c>
      <c r="S40" s="157">
        <v>0</v>
      </c>
      <c r="T40" s="179"/>
    </row>
    <row r="41" spans="1:23" s="32" customFormat="1" x14ac:dyDescent="0.25">
      <c r="A41" s="71" t="s">
        <v>61</v>
      </c>
      <c r="B41" s="267" t="s">
        <v>46</v>
      </c>
      <c r="C41" s="268"/>
      <c r="D41" s="269"/>
      <c r="E41" s="219"/>
      <c r="F41" s="30"/>
      <c r="G41" s="208">
        <f t="shared" si="1"/>
        <v>147</v>
      </c>
      <c r="H41" s="72">
        <f>SUM(J41:Q41)</f>
        <v>98</v>
      </c>
      <c r="I41" s="169" t="s">
        <v>21</v>
      </c>
      <c r="J41" s="72">
        <f t="shared" ref="J41:S41" si="13">J42+J68</f>
        <v>0</v>
      </c>
      <c r="K41" s="72">
        <f t="shared" si="13"/>
        <v>10</v>
      </c>
      <c r="L41" s="72">
        <f t="shared" si="13"/>
        <v>16</v>
      </c>
      <c r="M41" s="72">
        <f t="shared" si="13"/>
        <v>18</v>
      </c>
      <c r="N41" s="72">
        <f t="shared" si="13"/>
        <v>12</v>
      </c>
      <c r="O41" s="72">
        <f t="shared" si="13"/>
        <v>20</v>
      </c>
      <c r="P41" s="72">
        <f t="shared" si="13"/>
        <v>14</v>
      </c>
      <c r="Q41" s="72">
        <f t="shared" si="13"/>
        <v>8</v>
      </c>
      <c r="R41" s="72">
        <f t="shared" si="13"/>
        <v>3488</v>
      </c>
      <c r="S41" s="72">
        <f t="shared" si="13"/>
        <v>40</v>
      </c>
      <c r="T41" s="198"/>
      <c r="U41" s="73"/>
      <c r="V41" s="73"/>
      <c r="W41" s="73"/>
    </row>
    <row r="42" spans="1:23" s="32" customFormat="1" ht="27.75" customHeight="1" x14ac:dyDescent="0.25">
      <c r="A42" s="65" t="s">
        <v>22</v>
      </c>
      <c r="B42" s="264" t="s">
        <v>47</v>
      </c>
      <c r="C42" s="265"/>
      <c r="D42" s="266"/>
      <c r="E42" s="218"/>
      <c r="F42" s="66"/>
      <c r="G42" s="209">
        <f>H42*1.5</f>
        <v>66</v>
      </c>
      <c r="H42" s="239">
        <f>SUM(J42:Q42)</f>
        <v>44</v>
      </c>
      <c r="I42" s="159" t="s">
        <v>21</v>
      </c>
      <c r="J42" s="67">
        <f t="shared" ref="J42:S42" si="14">J43+J46</f>
        <v>0</v>
      </c>
      <c r="K42" s="67">
        <f t="shared" si="14"/>
        <v>4</v>
      </c>
      <c r="L42" s="67">
        <f t="shared" si="14"/>
        <v>10</v>
      </c>
      <c r="M42" s="67">
        <f t="shared" si="14"/>
        <v>10</v>
      </c>
      <c r="N42" s="67">
        <f t="shared" si="14"/>
        <v>4</v>
      </c>
      <c r="O42" s="67">
        <f t="shared" si="14"/>
        <v>8</v>
      </c>
      <c r="P42" s="67">
        <f t="shared" si="14"/>
        <v>8</v>
      </c>
      <c r="Q42" s="67">
        <f t="shared" si="14"/>
        <v>0</v>
      </c>
      <c r="R42" s="67">
        <f t="shared" si="14"/>
        <v>1328</v>
      </c>
      <c r="S42" s="67">
        <f t="shared" si="14"/>
        <v>40</v>
      </c>
      <c r="T42" s="179"/>
    </row>
    <row r="43" spans="1:23" s="32" customFormat="1" ht="34.5" customHeight="1" x14ac:dyDescent="0.25">
      <c r="A43" s="74" t="s">
        <v>24</v>
      </c>
      <c r="B43" s="293" t="s">
        <v>48</v>
      </c>
      <c r="C43" s="294"/>
      <c r="D43" s="295"/>
      <c r="E43" s="220"/>
      <c r="F43" s="75"/>
      <c r="G43" s="207">
        <f t="shared" si="1"/>
        <v>6</v>
      </c>
      <c r="H43" s="202">
        <f>SUM(J43:Q43)</f>
        <v>4</v>
      </c>
      <c r="I43" s="148" t="s">
        <v>21</v>
      </c>
      <c r="J43" s="76">
        <f>SUM(J44:J45)</f>
        <v>0</v>
      </c>
      <c r="K43" s="76">
        <f t="shared" ref="K43:S43" si="15">SUM(K44:K45)</f>
        <v>2</v>
      </c>
      <c r="L43" s="76">
        <f t="shared" si="15"/>
        <v>0</v>
      </c>
      <c r="M43" s="76">
        <f t="shared" si="15"/>
        <v>2</v>
      </c>
      <c r="N43" s="76">
        <f t="shared" si="15"/>
        <v>0</v>
      </c>
      <c r="O43" s="76">
        <f t="shared" si="15"/>
        <v>0</v>
      </c>
      <c r="P43" s="76">
        <f t="shared" si="15"/>
        <v>0</v>
      </c>
      <c r="Q43" s="76">
        <f t="shared" si="15"/>
        <v>0</v>
      </c>
      <c r="R43" s="76">
        <f t="shared" si="15"/>
        <v>112</v>
      </c>
      <c r="S43" s="76">
        <f t="shared" si="15"/>
        <v>8</v>
      </c>
      <c r="T43" s="179"/>
    </row>
    <row r="44" spans="1:23" s="51" customFormat="1" ht="43.5" customHeight="1" x14ac:dyDescent="0.25">
      <c r="A44" s="49"/>
      <c r="B44" s="49"/>
      <c r="C44" s="262" t="s">
        <v>137</v>
      </c>
      <c r="D44" s="263"/>
      <c r="E44" s="257" t="s">
        <v>104</v>
      </c>
      <c r="F44" s="49" t="s">
        <v>26</v>
      </c>
      <c r="G44" s="339">
        <f t="shared" si="1"/>
        <v>3</v>
      </c>
      <c r="H44" s="31">
        <v>2</v>
      </c>
      <c r="I44" s="64" t="s">
        <v>37</v>
      </c>
      <c r="J44" s="31"/>
      <c r="K44" s="31">
        <v>2</v>
      </c>
      <c r="L44" s="31"/>
      <c r="M44" s="31"/>
      <c r="N44" s="31"/>
      <c r="O44" s="31"/>
      <c r="P44" s="31"/>
      <c r="Q44" s="64"/>
      <c r="R44" s="31">
        <v>64</v>
      </c>
      <c r="S44" s="165">
        <v>0</v>
      </c>
      <c r="T44" s="197"/>
    </row>
    <row r="45" spans="1:23" s="51" customFormat="1" ht="32.25" customHeight="1" x14ac:dyDescent="0.25">
      <c r="A45" s="61"/>
      <c r="B45" s="77"/>
      <c r="C45" s="296" t="s">
        <v>96</v>
      </c>
      <c r="D45" s="297"/>
      <c r="E45" s="78" t="s">
        <v>100</v>
      </c>
      <c r="F45" s="49" t="s">
        <v>26</v>
      </c>
      <c r="G45" s="114">
        <f t="shared" si="1"/>
        <v>3</v>
      </c>
      <c r="H45" s="31">
        <v>2</v>
      </c>
      <c r="I45" s="64" t="s">
        <v>29</v>
      </c>
      <c r="J45" s="31"/>
      <c r="K45" s="31"/>
      <c r="L45" s="31"/>
      <c r="M45" s="31">
        <v>2</v>
      </c>
      <c r="N45" s="31"/>
      <c r="O45" s="31"/>
      <c r="P45" s="31"/>
      <c r="Q45" s="64"/>
      <c r="R45" s="31">
        <v>48</v>
      </c>
      <c r="S45" s="165">
        <v>8</v>
      </c>
      <c r="T45" s="197"/>
    </row>
    <row r="46" spans="1:23" s="32" customFormat="1" ht="33" customHeight="1" x14ac:dyDescent="0.25">
      <c r="A46" s="74" t="s">
        <v>24</v>
      </c>
      <c r="B46" s="293" t="s">
        <v>49</v>
      </c>
      <c r="C46" s="294"/>
      <c r="D46" s="295"/>
      <c r="E46" s="220"/>
      <c r="F46" s="75"/>
      <c r="G46" s="207">
        <f t="shared" si="1"/>
        <v>60</v>
      </c>
      <c r="H46" s="76">
        <f>SUM(J46:Q46)</f>
        <v>40</v>
      </c>
      <c r="I46" s="148" t="s">
        <v>21</v>
      </c>
      <c r="J46" s="76">
        <f t="shared" ref="J46:S46" si="16">J47+J48+J49+J50+J51+J52+J53+J54+J55+J56+J57+J58+J59+J61+J62+J63+J64+J65+J66+J67</f>
        <v>0</v>
      </c>
      <c r="K46" s="76">
        <f t="shared" si="16"/>
        <v>2</v>
      </c>
      <c r="L46" s="76">
        <f t="shared" si="16"/>
        <v>10</v>
      </c>
      <c r="M46" s="76">
        <f t="shared" si="16"/>
        <v>8</v>
      </c>
      <c r="N46" s="76">
        <f t="shared" si="16"/>
        <v>4</v>
      </c>
      <c r="O46" s="76">
        <f t="shared" si="16"/>
        <v>8</v>
      </c>
      <c r="P46" s="76">
        <f t="shared" si="16"/>
        <v>8</v>
      </c>
      <c r="Q46" s="76">
        <f t="shared" si="16"/>
        <v>0</v>
      </c>
      <c r="R46" s="76">
        <f t="shared" si="16"/>
        <v>1216</v>
      </c>
      <c r="S46" s="76">
        <f t="shared" si="16"/>
        <v>32</v>
      </c>
      <c r="T46" s="197"/>
    </row>
    <row r="47" spans="1:23" s="32" customFormat="1" ht="49.5" customHeight="1" x14ac:dyDescent="0.25">
      <c r="A47" s="28"/>
      <c r="B47" s="28"/>
      <c r="C47" s="258" t="s">
        <v>138</v>
      </c>
      <c r="D47" s="259"/>
      <c r="E47" s="217" t="s">
        <v>77</v>
      </c>
      <c r="F47" s="28" t="s">
        <v>26</v>
      </c>
      <c r="G47" s="114">
        <f>H47*1.5</f>
        <v>3</v>
      </c>
      <c r="H47" s="40">
        <f>SUM(J47:Q47)</f>
        <v>2</v>
      </c>
      <c r="I47" s="70" t="s">
        <v>32</v>
      </c>
      <c r="J47" s="170"/>
      <c r="K47" s="55"/>
      <c r="L47" s="55">
        <v>2</v>
      </c>
      <c r="M47" s="171"/>
      <c r="N47" s="55"/>
      <c r="O47" s="172"/>
      <c r="P47" s="55"/>
      <c r="Q47" s="55"/>
      <c r="R47" s="40">
        <v>64</v>
      </c>
      <c r="S47" s="157">
        <v>0</v>
      </c>
      <c r="T47" s="197"/>
    </row>
    <row r="48" spans="1:23" s="51" customFormat="1" ht="28.5" customHeight="1" x14ac:dyDescent="0.25">
      <c r="A48" s="49"/>
      <c r="B48" s="49"/>
      <c r="C48" s="262" t="s">
        <v>139</v>
      </c>
      <c r="D48" s="263"/>
      <c r="E48" s="236" t="s">
        <v>105</v>
      </c>
      <c r="F48" s="28" t="s">
        <v>26</v>
      </c>
      <c r="G48" s="114">
        <f t="shared" ref="G48:G67" si="17">H48*1.5</f>
        <v>3</v>
      </c>
      <c r="H48" s="31">
        <f t="shared" ref="H48:H51" si="18">SUM(J48:Q48)</f>
        <v>2</v>
      </c>
      <c r="I48" s="64" t="s">
        <v>30</v>
      </c>
      <c r="J48" s="173"/>
      <c r="K48" s="54"/>
      <c r="L48" s="54"/>
      <c r="M48" s="54"/>
      <c r="N48" s="63"/>
      <c r="O48" s="174"/>
      <c r="P48" s="58">
        <v>2</v>
      </c>
      <c r="Q48" s="54"/>
      <c r="R48" s="31">
        <v>64</v>
      </c>
      <c r="S48" s="165">
        <v>0</v>
      </c>
      <c r="T48" s="197"/>
    </row>
    <row r="49" spans="1:21" s="32" customFormat="1" ht="29.1" customHeight="1" x14ac:dyDescent="0.25">
      <c r="A49" s="28"/>
      <c r="B49" s="33"/>
      <c r="C49" s="258" t="s">
        <v>140</v>
      </c>
      <c r="D49" s="259"/>
      <c r="E49" s="29" t="s">
        <v>78</v>
      </c>
      <c r="F49" s="28" t="s">
        <v>26</v>
      </c>
      <c r="G49" s="114">
        <f t="shared" si="17"/>
        <v>3</v>
      </c>
      <c r="H49" s="40">
        <f t="shared" si="18"/>
        <v>2</v>
      </c>
      <c r="I49" s="70" t="s">
        <v>30</v>
      </c>
      <c r="J49" s="170"/>
      <c r="K49" s="55"/>
      <c r="L49" s="55"/>
      <c r="M49" s="55"/>
      <c r="N49" s="175"/>
      <c r="O49" s="176"/>
      <c r="P49" s="59">
        <v>2</v>
      </c>
      <c r="Q49" s="55"/>
      <c r="R49" s="40">
        <v>64</v>
      </c>
      <c r="S49" s="157">
        <v>0</v>
      </c>
      <c r="T49" s="197"/>
    </row>
    <row r="50" spans="1:21" s="51" customFormat="1" ht="27.6" customHeight="1" x14ac:dyDescent="0.25">
      <c r="A50" s="256"/>
      <c r="B50" s="345"/>
      <c r="C50" s="346" t="s">
        <v>141</v>
      </c>
      <c r="D50" s="346"/>
      <c r="E50" s="53" t="s">
        <v>79</v>
      </c>
      <c r="F50" s="49" t="s">
        <v>26</v>
      </c>
      <c r="G50" s="339">
        <f t="shared" si="17"/>
        <v>3</v>
      </c>
      <c r="H50" s="31">
        <v>2</v>
      </c>
      <c r="I50" s="64" t="s">
        <v>30</v>
      </c>
      <c r="J50" s="173"/>
      <c r="K50" s="54"/>
      <c r="L50" s="54"/>
      <c r="M50" s="54">
        <v>2</v>
      </c>
      <c r="N50" s="63"/>
      <c r="O50" s="174"/>
      <c r="P50" s="58"/>
      <c r="Q50" s="54"/>
      <c r="R50" s="31">
        <v>64</v>
      </c>
      <c r="S50" s="165"/>
      <c r="T50" s="197"/>
    </row>
    <row r="51" spans="1:21" s="51" customFormat="1" ht="29.45" customHeight="1" x14ac:dyDescent="0.25">
      <c r="A51" s="62" t="s">
        <v>59</v>
      </c>
      <c r="B51" s="53"/>
      <c r="C51" s="352" t="s">
        <v>142</v>
      </c>
      <c r="D51" s="353"/>
      <c r="E51" s="227" t="s">
        <v>80</v>
      </c>
      <c r="F51" s="28" t="s">
        <v>26</v>
      </c>
      <c r="G51" s="114">
        <f t="shared" si="17"/>
        <v>3</v>
      </c>
      <c r="H51" s="31">
        <f t="shared" si="18"/>
        <v>2</v>
      </c>
      <c r="I51" s="64" t="s">
        <v>32</v>
      </c>
      <c r="J51" s="54"/>
      <c r="K51" s="54"/>
      <c r="L51" s="79">
        <v>2</v>
      </c>
      <c r="M51" s="54"/>
      <c r="N51" s="63"/>
      <c r="O51" s="174"/>
      <c r="P51" s="58"/>
      <c r="Q51" s="54"/>
      <c r="R51" s="31">
        <v>64</v>
      </c>
      <c r="S51" s="165"/>
      <c r="T51" s="197"/>
    </row>
    <row r="52" spans="1:21" s="51" customFormat="1" ht="53.25" customHeight="1" x14ac:dyDescent="0.25">
      <c r="A52" s="62" t="s">
        <v>59</v>
      </c>
      <c r="B52" s="243"/>
      <c r="C52" s="260" t="s">
        <v>143</v>
      </c>
      <c r="D52" s="260"/>
      <c r="E52" s="233" t="s">
        <v>81</v>
      </c>
      <c r="F52" s="28" t="s">
        <v>26</v>
      </c>
      <c r="G52" s="114">
        <f t="shared" si="17"/>
        <v>3</v>
      </c>
      <c r="H52" s="31">
        <v>2</v>
      </c>
      <c r="I52" s="64" t="s">
        <v>32</v>
      </c>
      <c r="J52" s="31"/>
      <c r="K52" s="31"/>
      <c r="L52" s="54">
        <v>2</v>
      </c>
      <c r="M52" s="54"/>
      <c r="N52" s="31"/>
      <c r="O52" s="52"/>
      <c r="P52" s="31"/>
      <c r="Q52" s="31"/>
      <c r="R52" s="31">
        <v>64</v>
      </c>
      <c r="S52" s="165">
        <v>0</v>
      </c>
      <c r="T52" s="197"/>
    </row>
    <row r="53" spans="1:21" s="51" customFormat="1" ht="27.75" customHeight="1" x14ac:dyDescent="0.25">
      <c r="A53" s="62" t="s">
        <v>59</v>
      </c>
      <c r="B53" s="243"/>
      <c r="C53" s="260" t="s">
        <v>144</v>
      </c>
      <c r="D53" s="260"/>
      <c r="E53" s="53" t="s">
        <v>82</v>
      </c>
      <c r="F53" s="28" t="s">
        <v>26</v>
      </c>
      <c r="G53" s="114">
        <f t="shared" si="17"/>
        <v>3</v>
      </c>
      <c r="H53" s="123">
        <v>2</v>
      </c>
      <c r="I53" s="64" t="s">
        <v>30</v>
      </c>
      <c r="J53" s="31"/>
      <c r="K53" s="31"/>
      <c r="L53" s="54"/>
      <c r="M53" s="54"/>
      <c r="N53" s="31"/>
      <c r="O53" s="31"/>
      <c r="P53" s="31">
        <v>2</v>
      </c>
      <c r="Q53" s="31"/>
      <c r="R53" s="31">
        <v>64</v>
      </c>
      <c r="S53" s="165">
        <v>0</v>
      </c>
      <c r="T53" s="197"/>
    </row>
    <row r="54" spans="1:21" s="32" customFormat="1" ht="25.5" customHeight="1" x14ac:dyDescent="0.25">
      <c r="A54" s="62" t="s">
        <v>59</v>
      </c>
      <c r="B54" s="243"/>
      <c r="C54" s="260" t="s">
        <v>145</v>
      </c>
      <c r="D54" s="260"/>
      <c r="E54" s="237" t="s">
        <v>83</v>
      </c>
      <c r="F54" s="28" t="s">
        <v>26</v>
      </c>
      <c r="G54" s="114">
        <f t="shared" si="17"/>
        <v>3</v>
      </c>
      <c r="H54" s="124">
        <v>2</v>
      </c>
      <c r="I54" s="70" t="s">
        <v>32</v>
      </c>
      <c r="J54" s="40"/>
      <c r="K54" s="40"/>
      <c r="L54" s="55">
        <v>2</v>
      </c>
      <c r="M54" s="55"/>
      <c r="N54" s="40"/>
      <c r="O54" s="40"/>
      <c r="P54" s="40"/>
      <c r="Q54" s="40"/>
      <c r="R54" s="40">
        <v>64</v>
      </c>
      <c r="S54" s="157">
        <v>0</v>
      </c>
      <c r="T54" s="197"/>
    </row>
    <row r="55" spans="1:21" s="32" customFormat="1" ht="27" customHeight="1" x14ac:dyDescent="0.25">
      <c r="A55" s="62" t="s">
        <v>59</v>
      </c>
      <c r="B55" s="243"/>
      <c r="C55" s="260" t="s">
        <v>146</v>
      </c>
      <c r="D55" s="260"/>
      <c r="E55" s="234" t="s">
        <v>106</v>
      </c>
      <c r="F55" s="28" t="s">
        <v>26</v>
      </c>
      <c r="G55" s="114">
        <f t="shared" si="17"/>
        <v>3</v>
      </c>
      <c r="H55" s="124">
        <v>2</v>
      </c>
      <c r="I55" s="70" t="s">
        <v>27</v>
      </c>
      <c r="J55" s="40"/>
      <c r="K55" s="40"/>
      <c r="L55" s="55"/>
      <c r="M55" s="55"/>
      <c r="N55" s="40"/>
      <c r="O55" s="40">
        <v>2</v>
      </c>
      <c r="P55" s="40"/>
      <c r="Q55" s="40"/>
      <c r="R55" s="40">
        <v>64</v>
      </c>
      <c r="S55" s="157">
        <v>0</v>
      </c>
      <c r="T55" s="197"/>
    </row>
    <row r="56" spans="1:21" s="32" customFormat="1" ht="29.25" customHeight="1" x14ac:dyDescent="0.25">
      <c r="A56" s="62" t="s">
        <v>59</v>
      </c>
      <c r="B56" s="243"/>
      <c r="C56" s="260" t="s">
        <v>147</v>
      </c>
      <c r="D56" s="260"/>
      <c r="E56" s="228" t="s">
        <v>84</v>
      </c>
      <c r="F56" s="28" t="s">
        <v>26</v>
      </c>
      <c r="G56" s="114">
        <f t="shared" si="17"/>
        <v>3</v>
      </c>
      <c r="H56" s="125">
        <v>2</v>
      </c>
      <c r="I56" s="70" t="s">
        <v>27</v>
      </c>
      <c r="J56" s="40"/>
      <c r="K56" s="40"/>
      <c r="L56" s="55"/>
      <c r="M56" s="55"/>
      <c r="N56" s="40"/>
      <c r="O56" s="40">
        <v>2</v>
      </c>
      <c r="P56" s="40"/>
      <c r="Q56" s="40"/>
      <c r="R56" s="40">
        <v>64</v>
      </c>
      <c r="S56" s="157">
        <v>0</v>
      </c>
      <c r="T56" s="197"/>
    </row>
    <row r="57" spans="1:21" s="51" customFormat="1" ht="30.75" customHeight="1" x14ac:dyDescent="0.25">
      <c r="A57" s="62" t="s">
        <v>59</v>
      </c>
      <c r="B57" s="243"/>
      <c r="C57" s="260" t="s">
        <v>148</v>
      </c>
      <c r="D57" s="260"/>
      <c r="E57" s="53" t="s">
        <v>85</v>
      </c>
      <c r="F57" s="28" t="s">
        <v>26</v>
      </c>
      <c r="G57" s="114">
        <f t="shared" si="17"/>
        <v>3</v>
      </c>
      <c r="H57" s="126">
        <v>2</v>
      </c>
      <c r="I57" s="64" t="s">
        <v>30</v>
      </c>
      <c r="J57" s="31"/>
      <c r="K57" s="31"/>
      <c r="L57" s="54"/>
      <c r="M57" s="54"/>
      <c r="N57" s="31"/>
      <c r="O57" s="31"/>
      <c r="P57" s="31">
        <v>2</v>
      </c>
      <c r="Q57" s="31"/>
      <c r="R57" s="31">
        <v>64</v>
      </c>
      <c r="S57" s="165">
        <v>0</v>
      </c>
      <c r="T57" s="197"/>
    </row>
    <row r="58" spans="1:21" s="32" customFormat="1" ht="54.6" customHeight="1" x14ac:dyDescent="0.25">
      <c r="A58" s="62" t="s">
        <v>59</v>
      </c>
      <c r="B58" s="243"/>
      <c r="C58" s="260" t="s">
        <v>149</v>
      </c>
      <c r="D58" s="260"/>
      <c r="E58" s="234" t="s">
        <v>107</v>
      </c>
      <c r="F58" s="28" t="s">
        <v>26</v>
      </c>
      <c r="G58" s="114">
        <f t="shared" si="17"/>
        <v>3</v>
      </c>
      <c r="H58" s="40">
        <v>2</v>
      </c>
      <c r="I58" s="70" t="s">
        <v>29</v>
      </c>
      <c r="J58" s="40"/>
      <c r="K58" s="40"/>
      <c r="L58" s="55"/>
      <c r="M58" s="55">
        <v>2</v>
      </c>
      <c r="N58" s="40"/>
      <c r="O58" s="40"/>
      <c r="P58" s="40"/>
      <c r="Q58" s="40"/>
      <c r="R58" s="40">
        <v>64</v>
      </c>
      <c r="S58" s="157">
        <v>0</v>
      </c>
      <c r="T58" s="197"/>
    </row>
    <row r="59" spans="1:21" s="32" customFormat="1" ht="30" customHeight="1" x14ac:dyDescent="0.25">
      <c r="A59" s="62" t="s">
        <v>59</v>
      </c>
      <c r="B59" s="243"/>
      <c r="C59" s="260" t="s">
        <v>150</v>
      </c>
      <c r="D59" s="260"/>
      <c r="E59" s="228" t="s">
        <v>86</v>
      </c>
      <c r="F59" s="28" t="s">
        <v>26</v>
      </c>
      <c r="G59" s="114">
        <f t="shared" si="17"/>
        <v>3</v>
      </c>
      <c r="H59" s="40">
        <v>2</v>
      </c>
      <c r="I59" s="70" t="s">
        <v>32</v>
      </c>
      <c r="J59" s="40"/>
      <c r="K59" s="40"/>
      <c r="L59" s="55">
        <v>2</v>
      </c>
      <c r="M59" s="55"/>
      <c r="N59" s="40"/>
      <c r="O59" s="57"/>
      <c r="P59" s="40"/>
      <c r="Q59" s="40"/>
      <c r="R59" s="40">
        <v>64</v>
      </c>
      <c r="S59" s="157">
        <v>0</v>
      </c>
      <c r="T59" s="197"/>
    </row>
    <row r="60" spans="1:21" s="32" customFormat="1" ht="32.1" customHeight="1" x14ac:dyDescent="0.25">
      <c r="A60" s="28"/>
      <c r="B60" s="28"/>
      <c r="C60" s="347" t="s">
        <v>151</v>
      </c>
      <c r="D60" s="348"/>
      <c r="E60" s="222"/>
      <c r="F60" s="28" t="s">
        <v>35</v>
      </c>
      <c r="G60" s="114">
        <f t="shared" si="17"/>
        <v>6</v>
      </c>
      <c r="H60" s="44">
        <v>4</v>
      </c>
      <c r="I60" s="70" t="s">
        <v>27</v>
      </c>
      <c r="J60" s="40"/>
      <c r="K60" s="40"/>
      <c r="L60" s="55"/>
      <c r="M60" s="55"/>
      <c r="N60" s="177"/>
      <c r="O60" s="40"/>
      <c r="P60" s="40"/>
      <c r="Q60" s="40"/>
      <c r="R60" s="40"/>
      <c r="S60" s="178"/>
      <c r="T60" s="197"/>
    </row>
    <row r="61" spans="1:21" s="32" customFormat="1" ht="51.75" customHeight="1" x14ac:dyDescent="0.25">
      <c r="A61" s="28"/>
      <c r="B61" s="28"/>
      <c r="C61" s="49"/>
      <c r="D61" s="349" t="s">
        <v>152</v>
      </c>
      <c r="E61" s="28" t="s">
        <v>87</v>
      </c>
      <c r="F61" s="45" t="s">
        <v>36</v>
      </c>
      <c r="G61" s="114">
        <f t="shared" si="17"/>
        <v>3</v>
      </c>
      <c r="H61" s="44">
        <v>2</v>
      </c>
      <c r="I61" s="70" t="s">
        <v>29</v>
      </c>
      <c r="J61" s="40"/>
      <c r="K61" s="40"/>
      <c r="L61" s="40"/>
      <c r="M61" s="46">
        <v>2</v>
      </c>
      <c r="N61" s="39"/>
      <c r="O61" s="156"/>
      <c r="P61" s="40"/>
      <c r="Q61" s="40"/>
      <c r="R61" s="40">
        <v>64</v>
      </c>
      <c r="S61" s="157">
        <v>0</v>
      </c>
      <c r="T61" s="197"/>
    </row>
    <row r="62" spans="1:21" s="32" customFormat="1" ht="40.5" customHeight="1" x14ac:dyDescent="0.25">
      <c r="A62" s="28"/>
      <c r="B62" s="28"/>
      <c r="C62" s="49"/>
      <c r="D62" s="349" t="s">
        <v>153</v>
      </c>
      <c r="E62" s="28" t="s">
        <v>88</v>
      </c>
      <c r="F62" s="45" t="s">
        <v>36</v>
      </c>
      <c r="G62" s="114">
        <f t="shared" si="17"/>
        <v>3</v>
      </c>
      <c r="H62" s="44">
        <v>2</v>
      </c>
      <c r="I62" s="70" t="s">
        <v>40</v>
      </c>
      <c r="J62" s="40"/>
      <c r="K62" s="40"/>
      <c r="L62" s="40"/>
      <c r="M62" s="46"/>
      <c r="N62" s="39">
        <v>2</v>
      </c>
      <c r="O62" s="156"/>
      <c r="P62" s="40"/>
      <c r="Q62" s="40"/>
      <c r="R62" s="40">
        <v>64</v>
      </c>
      <c r="S62" s="157">
        <v>0</v>
      </c>
      <c r="T62" s="197"/>
    </row>
    <row r="63" spans="1:21" s="32" customFormat="1" ht="31.5" customHeight="1" x14ac:dyDescent="0.25">
      <c r="A63" s="28"/>
      <c r="B63" s="28"/>
      <c r="C63" s="262" t="s">
        <v>154</v>
      </c>
      <c r="D63" s="263"/>
      <c r="E63" s="29" t="s">
        <v>98</v>
      </c>
      <c r="F63" s="28" t="s">
        <v>26</v>
      </c>
      <c r="G63" s="114">
        <f t="shared" si="17"/>
        <v>3</v>
      </c>
      <c r="H63" s="40">
        <v>2</v>
      </c>
      <c r="I63" s="70" t="s">
        <v>27</v>
      </c>
      <c r="J63" s="40"/>
      <c r="K63" s="40"/>
      <c r="L63" s="40"/>
      <c r="M63" s="40"/>
      <c r="N63" s="40"/>
      <c r="O63" s="40">
        <v>2</v>
      </c>
      <c r="P63" s="40"/>
      <c r="Q63" s="40"/>
      <c r="R63" s="40">
        <v>64</v>
      </c>
      <c r="S63" s="157">
        <v>0</v>
      </c>
      <c r="T63" s="197"/>
    </row>
    <row r="64" spans="1:21" s="32" customFormat="1" ht="31.5" customHeight="1" x14ac:dyDescent="0.25">
      <c r="A64" s="35"/>
      <c r="B64" s="47"/>
      <c r="C64" s="350" t="s">
        <v>155</v>
      </c>
      <c r="D64" s="351"/>
      <c r="E64" s="224" t="s">
        <v>89</v>
      </c>
      <c r="F64" s="248" t="s">
        <v>26</v>
      </c>
      <c r="G64" s="249">
        <f t="shared" si="17"/>
        <v>3</v>
      </c>
      <c r="H64" s="44">
        <v>2</v>
      </c>
      <c r="I64" s="144" t="s">
        <v>40</v>
      </c>
      <c r="J64" s="44"/>
      <c r="K64" s="44"/>
      <c r="L64" s="44"/>
      <c r="M64" s="44"/>
      <c r="N64" s="44">
        <v>2</v>
      </c>
      <c r="O64" s="44"/>
      <c r="P64" s="44"/>
      <c r="Q64" s="44"/>
      <c r="R64" s="31">
        <v>64</v>
      </c>
      <c r="S64" s="158"/>
      <c r="T64" s="197"/>
      <c r="U64" s="48"/>
    </row>
    <row r="65" spans="1:20" ht="254.45" customHeight="1" x14ac:dyDescent="0.25">
      <c r="A65" s="5"/>
      <c r="B65" s="19"/>
      <c r="C65" s="260" t="s">
        <v>156</v>
      </c>
      <c r="D65" s="260"/>
      <c r="E65" s="246" t="s">
        <v>111</v>
      </c>
      <c r="F65" s="252" t="s">
        <v>26</v>
      </c>
      <c r="G65" s="253">
        <f t="shared" si="17"/>
        <v>3</v>
      </c>
      <c r="H65" s="156">
        <v>2</v>
      </c>
      <c r="I65" s="70" t="s">
        <v>37</v>
      </c>
      <c r="J65" s="40"/>
      <c r="K65" s="40">
        <v>2</v>
      </c>
      <c r="L65" s="40"/>
      <c r="M65" s="40"/>
      <c r="N65" s="40"/>
      <c r="O65" s="40"/>
      <c r="P65" s="40"/>
      <c r="Q65" s="40"/>
      <c r="R65" s="40">
        <v>0</v>
      </c>
      <c r="S65" s="157">
        <v>32</v>
      </c>
      <c r="T65" s="354"/>
    </row>
    <row r="66" spans="1:20" s="32" customFormat="1" ht="187.5" customHeight="1" x14ac:dyDescent="0.25">
      <c r="A66" s="28"/>
      <c r="B66" s="35"/>
      <c r="C66" s="287" t="s">
        <v>157</v>
      </c>
      <c r="D66" s="287"/>
      <c r="E66" s="245" t="s">
        <v>112</v>
      </c>
      <c r="F66" s="252" t="s">
        <v>26</v>
      </c>
      <c r="G66" s="253">
        <f t="shared" si="17"/>
        <v>3</v>
      </c>
      <c r="H66" s="156">
        <v>2</v>
      </c>
      <c r="I66" s="70" t="s">
        <v>29</v>
      </c>
      <c r="J66" s="40"/>
      <c r="K66" s="40"/>
      <c r="L66" s="40"/>
      <c r="M66" s="40">
        <v>2</v>
      </c>
      <c r="N66" s="40"/>
      <c r="O66" s="40"/>
      <c r="P66" s="40"/>
      <c r="Q66" s="40"/>
      <c r="R66" s="31">
        <v>64</v>
      </c>
      <c r="S66" s="157">
        <v>0</v>
      </c>
      <c r="T66" s="197"/>
    </row>
    <row r="67" spans="1:20" s="32" customFormat="1" ht="175.5" customHeight="1" x14ac:dyDescent="0.25">
      <c r="A67" s="28"/>
      <c r="B67" s="42"/>
      <c r="C67" s="288" t="s">
        <v>158</v>
      </c>
      <c r="D67" s="289"/>
      <c r="E67" s="242" t="s">
        <v>113</v>
      </c>
      <c r="F67" s="252" t="s">
        <v>26</v>
      </c>
      <c r="G67" s="253">
        <f t="shared" si="17"/>
        <v>3</v>
      </c>
      <c r="H67" s="247">
        <v>2</v>
      </c>
      <c r="I67" s="144" t="s">
        <v>27</v>
      </c>
      <c r="J67" s="44"/>
      <c r="K67" s="44"/>
      <c r="L67" s="44"/>
      <c r="M67" s="44"/>
      <c r="N67" s="44"/>
      <c r="O67" s="44">
        <v>2</v>
      </c>
      <c r="P67" s="44"/>
      <c r="Q67" s="44"/>
      <c r="R67" s="31">
        <v>64</v>
      </c>
      <c r="S67" s="158">
        <v>0</v>
      </c>
      <c r="T67" s="197"/>
    </row>
    <row r="68" spans="1:20" s="8" customFormat="1" x14ac:dyDescent="0.25">
      <c r="A68" s="7" t="s">
        <v>22</v>
      </c>
      <c r="B68" s="290" t="s">
        <v>50</v>
      </c>
      <c r="C68" s="291"/>
      <c r="D68" s="292"/>
      <c r="E68" s="214"/>
      <c r="F68" s="250"/>
      <c r="G68" s="251">
        <f t="shared" ref="G68:G80" si="19">H68*1.5</f>
        <v>81</v>
      </c>
      <c r="H68" s="127">
        <f>SUM(J68:Q68)</f>
        <v>54</v>
      </c>
      <c r="I68" s="180" t="s">
        <v>21</v>
      </c>
      <c r="J68" s="11">
        <f t="shared" ref="J68:S68" si="20">SUM(J69:J75)</f>
        <v>0</v>
      </c>
      <c r="K68" s="11">
        <f t="shared" si="20"/>
        <v>6</v>
      </c>
      <c r="L68" s="11">
        <f t="shared" si="20"/>
        <v>6</v>
      </c>
      <c r="M68" s="11">
        <f t="shared" si="20"/>
        <v>8</v>
      </c>
      <c r="N68" s="11">
        <f t="shared" si="20"/>
        <v>8</v>
      </c>
      <c r="O68" s="11">
        <f t="shared" si="20"/>
        <v>12</v>
      </c>
      <c r="P68" s="11">
        <f t="shared" si="20"/>
        <v>6</v>
      </c>
      <c r="Q68" s="11">
        <f t="shared" si="20"/>
        <v>8</v>
      </c>
      <c r="R68" s="11">
        <f t="shared" si="20"/>
        <v>2160</v>
      </c>
      <c r="S68" s="11">
        <f t="shared" si="20"/>
        <v>0</v>
      </c>
      <c r="T68" s="354"/>
    </row>
    <row r="69" spans="1:20" s="32" customFormat="1" ht="28.5" customHeight="1" x14ac:dyDescent="0.2">
      <c r="A69" s="28"/>
      <c r="B69" s="28"/>
      <c r="C69" s="258" t="s">
        <v>159</v>
      </c>
      <c r="D69" s="259"/>
      <c r="E69" s="29"/>
      <c r="F69" s="28" t="s">
        <v>51</v>
      </c>
      <c r="G69" s="205">
        <f t="shared" si="19"/>
        <v>9</v>
      </c>
      <c r="H69" s="40">
        <f t="shared" ref="H69:H75" si="21">J69+K69+L69+M69+N69+O69+P69+Q69</f>
        <v>6</v>
      </c>
      <c r="I69" s="70" t="s">
        <v>37</v>
      </c>
      <c r="J69" s="31"/>
      <c r="K69" s="31">
        <v>6</v>
      </c>
      <c r="L69" s="31"/>
      <c r="M69" s="31"/>
      <c r="N69" s="31"/>
      <c r="O69" s="31"/>
      <c r="P69" s="40"/>
      <c r="Q69" s="40"/>
      <c r="R69" s="40">
        <f>K69*40</f>
        <v>240</v>
      </c>
      <c r="S69" s="157">
        <v>0</v>
      </c>
      <c r="T69" s="197"/>
    </row>
    <row r="70" spans="1:20" s="32" customFormat="1" ht="28.5" customHeight="1" x14ac:dyDescent="0.2">
      <c r="A70" s="28"/>
      <c r="B70" s="33"/>
      <c r="C70" s="285" t="s">
        <v>160</v>
      </c>
      <c r="D70" s="286"/>
      <c r="E70" s="228"/>
      <c r="F70" s="28" t="s">
        <v>51</v>
      </c>
      <c r="G70" s="205">
        <f t="shared" si="19"/>
        <v>9</v>
      </c>
      <c r="H70" s="40">
        <f t="shared" si="21"/>
        <v>6</v>
      </c>
      <c r="I70" s="70" t="s">
        <v>32</v>
      </c>
      <c r="J70" s="31"/>
      <c r="K70" s="31"/>
      <c r="L70" s="31">
        <v>6</v>
      </c>
      <c r="M70" s="31"/>
      <c r="N70" s="31"/>
      <c r="O70" s="31"/>
      <c r="P70" s="40"/>
      <c r="Q70" s="40"/>
      <c r="R70" s="40">
        <f>L70*40</f>
        <v>240</v>
      </c>
      <c r="S70" s="157">
        <v>0</v>
      </c>
      <c r="T70" s="179"/>
    </row>
    <row r="71" spans="1:20" s="32" customFormat="1" ht="31.5" customHeight="1" x14ac:dyDescent="0.2">
      <c r="A71" s="35"/>
      <c r="B71" s="34"/>
      <c r="C71" s="283" t="s">
        <v>161</v>
      </c>
      <c r="D71" s="284"/>
      <c r="E71" s="228"/>
      <c r="F71" s="28" t="s">
        <v>51</v>
      </c>
      <c r="G71" s="205">
        <f t="shared" si="19"/>
        <v>12</v>
      </c>
      <c r="H71" s="40">
        <f t="shared" si="21"/>
        <v>8</v>
      </c>
      <c r="I71" s="70" t="s">
        <v>29</v>
      </c>
      <c r="J71" s="31"/>
      <c r="K71" s="31"/>
      <c r="L71" s="31"/>
      <c r="M71" s="31">
        <v>8</v>
      </c>
      <c r="N71" s="31"/>
      <c r="O71" s="31"/>
      <c r="P71" s="40"/>
      <c r="Q71" s="40"/>
      <c r="R71" s="40">
        <f>M71*40</f>
        <v>320</v>
      </c>
      <c r="S71" s="157">
        <v>0</v>
      </c>
      <c r="T71" s="179"/>
    </row>
    <row r="72" spans="1:20" s="32" customFormat="1" ht="31.5" customHeight="1" x14ac:dyDescent="0.2">
      <c r="A72" s="35"/>
      <c r="B72" s="34"/>
      <c r="C72" s="275" t="s">
        <v>162</v>
      </c>
      <c r="D72" s="276"/>
      <c r="E72" s="36"/>
      <c r="F72" s="28" t="s">
        <v>51</v>
      </c>
      <c r="G72" s="205">
        <f t="shared" si="19"/>
        <v>12</v>
      </c>
      <c r="H72" s="40">
        <v>8</v>
      </c>
      <c r="I72" s="70" t="s">
        <v>40</v>
      </c>
      <c r="J72" s="31"/>
      <c r="K72" s="31"/>
      <c r="L72" s="31"/>
      <c r="M72" s="31"/>
      <c r="N72" s="31">
        <v>8</v>
      </c>
      <c r="O72" s="31"/>
      <c r="P72" s="40"/>
      <c r="Q72" s="40"/>
      <c r="R72" s="40">
        <f>N72*40</f>
        <v>320</v>
      </c>
      <c r="S72" s="157">
        <v>0</v>
      </c>
      <c r="T72" s="179"/>
    </row>
    <row r="73" spans="1:20" s="32" customFormat="1" ht="32.25" customHeight="1" x14ac:dyDescent="0.2">
      <c r="A73" s="35"/>
      <c r="B73" s="37"/>
      <c r="C73" s="273" t="s">
        <v>57</v>
      </c>
      <c r="D73" s="274"/>
      <c r="E73" s="36"/>
      <c r="F73" s="28" t="s">
        <v>51</v>
      </c>
      <c r="G73" s="205">
        <f t="shared" si="19"/>
        <v>18</v>
      </c>
      <c r="H73" s="40">
        <f t="shared" si="21"/>
        <v>12</v>
      </c>
      <c r="I73" s="70" t="s">
        <v>27</v>
      </c>
      <c r="J73" s="31"/>
      <c r="K73" s="31"/>
      <c r="L73" s="31"/>
      <c r="M73" s="31"/>
      <c r="N73" s="31"/>
      <c r="O73" s="31">
        <v>12</v>
      </c>
      <c r="P73" s="40"/>
      <c r="Q73" s="40"/>
      <c r="R73" s="40">
        <f>O73*40</f>
        <v>480</v>
      </c>
      <c r="S73" s="157">
        <v>0</v>
      </c>
      <c r="T73" s="179"/>
    </row>
    <row r="74" spans="1:20" s="32" customFormat="1" ht="32.25" customHeight="1" x14ac:dyDescent="0.2">
      <c r="A74" s="28"/>
      <c r="B74" s="38"/>
      <c r="C74" s="271" t="s">
        <v>58</v>
      </c>
      <c r="D74" s="272"/>
      <c r="E74" s="39"/>
      <c r="F74" s="28" t="s">
        <v>51</v>
      </c>
      <c r="G74" s="205">
        <f t="shared" si="19"/>
        <v>9</v>
      </c>
      <c r="H74" s="40">
        <f t="shared" si="21"/>
        <v>6</v>
      </c>
      <c r="I74" s="70" t="s">
        <v>30</v>
      </c>
      <c r="J74" s="40"/>
      <c r="K74" s="40"/>
      <c r="L74" s="40"/>
      <c r="M74" s="40"/>
      <c r="N74" s="40"/>
      <c r="O74" s="40"/>
      <c r="P74" s="40">
        <v>6</v>
      </c>
      <c r="Q74" s="40"/>
      <c r="R74" s="40">
        <f>P74*40</f>
        <v>240</v>
      </c>
      <c r="S74" s="157">
        <v>0</v>
      </c>
      <c r="T74" s="179"/>
    </row>
    <row r="75" spans="1:20" s="32" customFormat="1" ht="17.45" customHeight="1" x14ac:dyDescent="0.2">
      <c r="A75" s="28"/>
      <c r="B75" s="28"/>
      <c r="C75" s="271" t="s">
        <v>64</v>
      </c>
      <c r="D75" s="308"/>
      <c r="E75" s="41"/>
      <c r="F75" s="28" t="s">
        <v>51</v>
      </c>
      <c r="G75" s="205">
        <f t="shared" si="19"/>
        <v>12</v>
      </c>
      <c r="H75" s="40">
        <f t="shared" si="21"/>
        <v>8</v>
      </c>
      <c r="I75" s="70" t="s">
        <v>44</v>
      </c>
      <c r="J75" s="40"/>
      <c r="K75" s="40"/>
      <c r="L75" s="40"/>
      <c r="M75" s="40"/>
      <c r="N75" s="40"/>
      <c r="O75" s="40"/>
      <c r="P75" s="40"/>
      <c r="Q75" s="40">
        <v>8</v>
      </c>
      <c r="R75" s="40">
        <f>Q75*40</f>
        <v>320</v>
      </c>
      <c r="S75" s="157">
        <v>0</v>
      </c>
      <c r="T75" s="179"/>
    </row>
    <row r="76" spans="1:20" s="15" customFormat="1" x14ac:dyDescent="0.25">
      <c r="A76" s="14" t="s">
        <v>19</v>
      </c>
      <c r="B76" s="277" t="s">
        <v>52</v>
      </c>
      <c r="C76" s="278"/>
      <c r="D76" s="279"/>
      <c r="E76" s="225"/>
      <c r="F76" s="26"/>
      <c r="G76" s="116">
        <f t="shared" si="19"/>
        <v>9</v>
      </c>
      <c r="H76" s="128">
        <f>SUM(J76:Q76)</f>
        <v>6</v>
      </c>
      <c r="I76" s="181" t="s">
        <v>21</v>
      </c>
      <c r="J76" s="182">
        <f t="shared" ref="J76:R76" si="22">J77</f>
        <v>2</v>
      </c>
      <c r="K76" s="182">
        <f t="shared" si="22"/>
        <v>0</v>
      </c>
      <c r="L76" s="182">
        <f t="shared" si="22"/>
        <v>2</v>
      </c>
      <c r="M76" s="182">
        <f t="shared" si="22"/>
        <v>0</v>
      </c>
      <c r="N76" s="182">
        <f t="shared" si="22"/>
        <v>0</v>
      </c>
      <c r="O76" s="182">
        <f t="shared" si="22"/>
        <v>0</v>
      </c>
      <c r="P76" s="182">
        <f t="shared" si="22"/>
        <v>2</v>
      </c>
      <c r="Q76" s="182">
        <f t="shared" si="22"/>
        <v>0</v>
      </c>
      <c r="R76" s="182">
        <f t="shared" si="22"/>
        <v>0</v>
      </c>
      <c r="S76" s="182">
        <f>S77</f>
        <v>96</v>
      </c>
      <c r="T76" s="200"/>
    </row>
    <row r="77" spans="1:20" s="8" customFormat="1" x14ac:dyDescent="0.25">
      <c r="A77" s="16" t="s">
        <v>22</v>
      </c>
      <c r="B77" s="280" t="s">
        <v>53</v>
      </c>
      <c r="C77" s="281"/>
      <c r="D77" s="282"/>
      <c r="E77" s="226"/>
      <c r="F77" s="27"/>
      <c r="G77" s="112">
        <f t="shared" ref="G77" si="23">SUM(G78,G83,G89)</f>
        <v>3</v>
      </c>
      <c r="H77" s="129">
        <f>SUM(J77:Q77)</f>
        <v>6</v>
      </c>
      <c r="I77" s="183" t="s">
        <v>21</v>
      </c>
      <c r="J77" s="17">
        <f t="shared" ref="J77:Q77" si="24">SUM(J78:J81)</f>
        <v>2</v>
      </c>
      <c r="K77" s="17">
        <f t="shared" si="24"/>
        <v>0</v>
      </c>
      <c r="L77" s="17">
        <f t="shared" si="24"/>
        <v>2</v>
      </c>
      <c r="M77" s="17">
        <f t="shared" si="24"/>
        <v>0</v>
      </c>
      <c r="N77" s="17">
        <f t="shared" si="24"/>
        <v>0</v>
      </c>
      <c r="O77" s="17">
        <f t="shared" si="24"/>
        <v>0</v>
      </c>
      <c r="P77" s="17">
        <f t="shared" si="24"/>
        <v>2</v>
      </c>
      <c r="Q77" s="17">
        <f t="shared" si="24"/>
        <v>0</v>
      </c>
      <c r="R77" s="17">
        <f>SUM(R78:R81)</f>
        <v>0</v>
      </c>
      <c r="S77" s="17">
        <f>SUM(S78:S81)</f>
        <v>96</v>
      </c>
      <c r="T77" s="199"/>
    </row>
    <row r="78" spans="1:20" x14ac:dyDescent="0.25">
      <c r="A78" s="20"/>
      <c r="B78" s="20"/>
      <c r="C78" s="270" t="s">
        <v>95</v>
      </c>
      <c r="D78" s="270"/>
      <c r="E78" s="20"/>
      <c r="F78" s="20"/>
      <c r="G78" s="114">
        <f t="shared" si="19"/>
        <v>3</v>
      </c>
      <c r="H78" s="18">
        <f>SUM(J78:R78)</f>
        <v>2</v>
      </c>
      <c r="I78" s="184" t="s">
        <v>25</v>
      </c>
      <c r="J78" s="18">
        <v>2</v>
      </c>
      <c r="K78" s="18"/>
      <c r="L78" s="18"/>
      <c r="M78" s="18"/>
      <c r="N78" s="18"/>
      <c r="O78" s="18"/>
      <c r="P78" s="18"/>
      <c r="Q78" s="18"/>
      <c r="R78" s="18">
        <v>0</v>
      </c>
      <c r="S78" s="185">
        <v>32</v>
      </c>
      <c r="T78" s="130"/>
    </row>
    <row r="79" spans="1:20" x14ac:dyDescent="0.25">
      <c r="A79" s="20"/>
      <c r="B79" s="20"/>
      <c r="C79" s="270" t="s">
        <v>95</v>
      </c>
      <c r="D79" s="270"/>
      <c r="E79" s="20"/>
      <c r="F79" s="20"/>
      <c r="G79" s="114">
        <f t="shared" si="19"/>
        <v>3</v>
      </c>
      <c r="H79" s="18">
        <v>2</v>
      </c>
      <c r="I79" s="184" t="s">
        <v>32</v>
      </c>
      <c r="J79" s="18"/>
      <c r="K79" s="18"/>
      <c r="L79" s="18">
        <v>2</v>
      </c>
      <c r="M79" s="18"/>
      <c r="N79" s="18"/>
      <c r="O79" s="18"/>
      <c r="P79" s="18"/>
      <c r="Q79" s="18"/>
      <c r="R79" s="18">
        <v>0</v>
      </c>
      <c r="S79" s="185">
        <v>32</v>
      </c>
      <c r="T79" s="130"/>
    </row>
    <row r="80" spans="1:20" x14ac:dyDescent="0.25">
      <c r="A80" s="20"/>
      <c r="B80" s="20"/>
      <c r="C80" s="270" t="s">
        <v>95</v>
      </c>
      <c r="D80" s="270"/>
      <c r="E80" s="20"/>
      <c r="F80" s="20"/>
      <c r="G80" s="114">
        <f t="shared" si="19"/>
        <v>3</v>
      </c>
      <c r="H80" s="18">
        <f>SUM(J80:R80)</f>
        <v>2</v>
      </c>
      <c r="I80" s="184" t="s">
        <v>30</v>
      </c>
      <c r="J80" s="18"/>
      <c r="K80" s="18"/>
      <c r="L80" s="18"/>
      <c r="M80" s="18"/>
      <c r="N80" s="18"/>
      <c r="O80" s="18"/>
      <c r="P80" s="18">
        <v>2</v>
      </c>
      <c r="Q80" s="18"/>
      <c r="R80" s="18">
        <v>0</v>
      </c>
      <c r="S80" s="185">
        <v>32</v>
      </c>
      <c r="T80" s="130"/>
    </row>
  </sheetData>
  <mergeCells count="132">
    <mergeCell ref="C3:D3"/>
    <mergeCell ref="B4:D4"/>
    <mergeCell ref="B5:D5"/>
    <mergeCell ref="B6:D6"/>
    <mergeCell ref="B7:D7"/>
    <mergeCell ref="B8:D8"/>
    <mergeCell ref="C12:D12"/>
    <mergeCell ref="C15:D15"/>
    <mergeCell ref="C16:D16"/>
    <mergeCell ref="C9:D9"/>
    <mergeCell ref="C10:D10"/>
    <mergeCell ref="B13:D13"/>
    <mergeCell ref="C14:D14"/>
    <mergeCell ref="C75:D75"/>
    <mergeCell ref="C28:D28"/>
    <mergeCell ref="B29:D29"/>
    <mergeCell ref="C32:D32"/>
    <mergeCell ref="C33:D33"/>
    <mergeCell ref="B46:D46"/>
    <mergeCell ref="C47:D47"/>
    <mergeCell ref="B20:D20"/>
    <mergeCell ref="B21:D21"/>
    <mergeCell ref="C35:D35"/>
    <mergeCell ref="C59:D59"/>
    <mergeCell ref="C58:D58"/>
    <mergeCell ref="C57:D57"/>
    <mergeCell ref="C52:D52"/>
    <mergeCell ref="C53:D53"/>
    <mergeCell ref="C54:D54"/>
    <mergeCell ref="C51:D51"/>
    <mergeCell ref="C55:D55"/>
    <mergeCell ref="C56:D56"/>
    <mergeCell ref="B17:D17"/>
    <mergeCell ref="B34:D34"/>
    <mergeCell ref="C22:D22"/>
    <mergeCell ref="C23:D23"/>
    <mergeCell ref="C24:D24"/>
    <mergeCell ref="C25:D25"/>
    <mergeCell ref="C19:D19"/>
    <mergeCell ref="C18:D18"/>
    <mergeCell ref="C11:D11"/>
    <mergeCell ref="C78:D78"/>
    <mergeCell ref="C80:D80"/>
    <mergeCell ref="C74:D74"/>
    <mergeCell ref="C73:D73"/>
    <mergeCell ref="C60:D60"/>
    <mergeCell ref="C63:D63"/>
    <mergeCell ref="C64:D64"/>
    <mergeCell ref="C72:D72"/>
    <mergeCell ref="B76:D76"/>
    <mergeCell ref="B77:D77"/>
    <mergeCell ref="C71:D71"/>
    <mergeCell ref="C70:D70"/>
    <mergeCell ref="C79:D79"/>
    <mergeCell ref="C66:D66"/>
    <mergeCell ref="C67:D67"/>
    <mergeCell ref="C65:D65"/>
    <mergeCell ref="B68:D68"/>
    <mergeCell ref="C69:D69"/>
    <mergeCell ref="C50:D50"/>
    <mergeCell ref="B42:D42"/>
    <mergeCell ref="B43:D43"/>
    <mergeCell ref="C44:D44"/>
    <mergeCell ref="AX30:AY30"/>
    <mergeCell ref="BB30:BC30"/>
    <mergeCell ref="BF30:BG30"/>
    <mergeCell ref="BJ30:BK30"/>
    <mergeCell ref="C48:D48"/>
    <mergeCell ref="C49:D49"/>
    <mergeCell ref="BN30:BO30"/>
    <mergeCell ref="BR30:BS30"/>
    <mergeCell ref="Z30:AA30"/>
    <mergeCell ref="AD30:AE30"/>
    <mergeCell ref="AH30:AI30"/>
    <mergeCell ref="AL30:AM30"/>
    <mergeCell ref="AP30:AQ30"/>
    <mergeCell ref="AT30:AU30"/>
    <mergeCell ref="V30:W30"/>
    <mergeCell ref="C37:D37"/>
    <mergeCell ref="B38:D38"/>
    <mergeCell ref="C39:D39"/>
    <mergeCell ref="C36:D36"/>
    <mergeCell ref="B41:D41"/>
    <mergeCell ref="C31:D31"/>
    <mergeCell ref="C45:D45"/>
    <mergeCell ref="CT30:CU30"/>
    <mergeCell ref="CX30:CY30"/>
    <mergeCell ref="DB30:DC30"/>
    <mergeCell ref="DF30:DG30"/>
    <mergeCell ref="DJ30:DK30"/>
    <mergeCell ref="DN30:DO30"/>
    <mergeCell ref="BV30:BW30"/>
    <mergeCell ref="BZ30:CA30"/>
    <mergeCell ref="CD30:CE30"/>
    <mergeCell ref="CH30:CI30"/>
    <mergeCell ref="CL30:CM30"/>
    <mergeCell ref="CP30:CQ30"/>
    <mergeCell ref="ET30:EU30"/>
    <mergeCell ref="EX30:EY30"/>
    <mergeCell ref="FB30:FC30"/>
    <mergeCell ref="FF30:FG30"/>
    <mergeCell ref="FJ30:FK30"/>
    <mergeCell ref="DR30:DS30"/>
    <mergeCell ref="DV30:DW30"/>
    <mergeCell ref="DZ30:EA30"/>
    <mergeCell ref="ED30:EE30"/>
    <mergeCell ref="EH30:EI30"/>
    <mergeCell ref="EL30:EM30"/>
    <mergeCell ref="IH30:II30"/>
    <mergeCell ref="IL30:IM30"/>
    <mergeCell ref="IP30:IQ30"/>
    <mergeCell ref="IT30:IU30"/>
    <mergeCell ref="C30:D30"/>
    <mergeCell ref="HJ30:HK30"/>
    <mergeCell ref="HN30:HO30"/>
    <mergeCell ref="HR30:HS30"/>
    <mergeCell ref="HV30:HW30"/>
    <mergeCell ref="HZ30:IA30"/>
    <mergeCell ref="ID30:IE30"/>
    <mergeCell ref="GL30:GM30"/>
    <mergeCell ref="GP30:GQ30"/>
    <mergeCell ref="GT30:GU30"/>
    <mergeCell ref="GX30:GY30"/>
    <mergeCell ref="HB30:HC30"/>
    <mergeCell ref="HF30:HG30"/>
    <mergeCell ref="FN30:FO30"/>
    <mergeCell ref="FR30:FS30"/>
    <mergeCell ref="FV30:FW30"/>
    <mergeCell ref="FZ30:GA30"/>
    <mergeCell ref="GD30:GE30"/>
    <mergeCell ref="GH30:GI30"/>
    <mergeCell ref="EP30:EQ30"/>
  </mergeCells>
  <hyperlinks>
    <hyperlink ref="B5" r:id="rId1" display="C:\Users\Downloads\prg_katpapild.kursi_sad_frm?l=1&amp;p_psv_id=15051&amp;p_ps_vec_id=30430&amp;p_ps_id=30430" xr:uid="{00000000-0004-0000-0000-000000000000}"/>
    <hyperlink ref="B6" r:id="rId2" display="C:\Users\Downloads\prg_katpapild.kursi_sad_frm?l=1&amp;p_psv_id=15051&amp;p_ps_vec_id=30430&amp;p_ps_id=30431" xr:uid="{00000000-0004-0000-0000-000001000000}"/>
    <hyperlink ref="B7" r:id="rId3" display="C:\Users\Downloads\prg_katpapild.kursi_sad_frm?l=1&amp;p_psv_id=15051&amp;p_ps_vec_id=30430&amp;p_ps_id=30434" xr:uid="{00000000-0004-0000-0000-000002000000}"/>
    <hyperlink ref="B8" r:id="rId4" display="C:\Users\Downloads\prg_katpapild.kursi_sad_frm?l=1&amp;p_psv_id=15051&amp;p_ps_vec_id=30430&amp;p_ps_id=30439" xr:uid="{00000000-0004-0000-0000-000003000000}"/>
    <hyperlink ref="B13" r:id="rId5" display="C:\Users\Downloads\prg_katpapild.kursi_sad_frm?l=1&amp;p_psv_id=15051&amp;p_ps_vec_id=30430&amp;p_ps_id=30440" xr:uid="{00000000-0004-0000-0000-000004000000}"/>
    <hyperlink ref="B17" r:id="rId6" display="C:\Users\Downloads\prg_katpapild.kursi_sad_frm?l=1&amp;p_psv_id=15051&amp;p_ps_vec_id=30430&amp;p_ps_id=30441" xr:uid="{00000000-0004-0000-0000-000005000000}"/>
    <hyperlink ref="B20" r:id="rId7" display="C:\Users\Downloads\prg_katpapild.kursi_sad_frm?l=1&amp;p_psv_id=15051&amp;p_ps_vec_id=30430&amp;p_ps_id=30435" xr:uid="{00000000-0004-0000-0000-000006000000}"/>
    <hyperlink ref="B21" r:id="rId8" display="C:\Users\Downloads\prg_katpapild.kursi_sad_frm?l=1&amp;p_psv_id=15051&amp;p_ps_vec_id=30430&amp;p_ps_id=30442" xr:uid="{00000000-0004-0000-0000-000007000000}"/>
    <hyperlink ref="B29" r:id="rId9" display="C:\Users\Downloads\prg_katpapild.kursi_sad_frm?l=1&amp;p_psv_id=15051&amp;p_ps_vec_id=30430&amp;p_ps_id=30443" xr:uid="{00000000-0004-0000-0000-000008000000}"/>
    <hyperlink ref="B34" r:id="rId10" display="C:\Users\Downloads\prg_katpapild.kursi_sad_frm?l=1&amp;p_psv_id=15051&amp;p_ps_vec_id=30430&amp;p_ps_id=30444" xr:uid="{00000000-0004-0000-0000-000009000000}"/>
    <hyperlink ref="B41" r:id="rId11" display="C:\Users\Downloads\prg_katpapild.kursi_sad_frm?l=1&amp;p_psv_id=15051&amp;p_ps_vec_id=30430&amp;p_ps_id=30432" xr:uid="{00000000-0004-0000-0000-00000B000000}"/>
    <hyperlink ref="B42" r:id="rId12" display="C:\Users\Downloads\prg_katpapild.kursi_sad_frm?l=1&amp;p_psv_id=15051&amp;p_ps_vec_id=30430&amp;p_ps_id=30437" xr:uid="{00000000-0004-0000-0000-00000C000000}"/>
    <hyperlink ref="B43" r:id="rId13" display="C:\Users\Downloads\prg_katpapild.kursi_sad_frm?l=1&amp;p_psv_id=15051&amp;p_ps_vec_id=30430&amp;p_ps_id=30445" xr:uid="{00000000-0004-0000-0000-00000D000000}"/>
    <hyperlink ref="B46" r:id="rId14" display="C:\Users\Downloads\prg_katpapild.kursi_sad_frm?l=1&amp;p_psv_id=15051&amp;p_ps_vec_id=30430&amp;p_ps_id=30446" xr:uid="{00000000-0004-0000-0000-00000E000000}"/>
    <hyperlink ref="B68" r:id="rId15" display="C:\Users\Downloads\prg_katpapild.kursi_sad_frm?l=1&amp;p_psv_id=15051&amp;p_ps_vec_id=30430&amp;p_ps_id=30438" xr:uid="{00000000-0004-0000-0000-00000F000000}"/>
    <hyperlink ref="B76" r:id="rId16" display="C:\Users\Downloads\prg_katpapild.kursi_sad_frm?l=1&amp;p_psv_id=15051&amp;p_ps_vec_id=30430&amp;p_ps_id=30433" xr:uid="{00000000-0004-0000-0000-000010000000}"/>
    <hyperlink ref="B77" r:id="rId17" display="C:\Users\Downloads\prg_katpapild.kursi_sad_frm?l=1&amp;p_psv_id=15051&amp;p_ps_vec_id=30430&amp;p_ps_id=30447" xr:uid="{00000000-0004-0000-0000-000011000000}"/>
    <hyperlink ref="B38" r:id="rId18" display="C:\Users\Downloads\prg_katpapild.kursi_sad_frm?l=1&amp;p_psv_id=15051&amp;p_ps_vec_id=30430&amp;p_ps_id=30436" xr:uid="{00000000-0004-0000-0000-00000A000000}"/>
  </hyperlinks>
  <pageMargins left="0.23622047244094491" right="0.23622047244094491" top="0.74803149606299213" bottom="0.74803149606299213" header="0.31496062992125984" footer="0.31496062992125984"/>
  <pageSetup paperSize="9" scale="55" fitToHeight="6" orientation="landscape" r:id="rId19"/>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V24_25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2024-05-07T12:05:12Z</cp:lastPrinted>
  <dcterms:created xsi:type="dcterms:W3CDTF">2023-08-25T11:01:17Z</dcterms:created>
  <dcterms:modified xsi:type="dcterms:W3CDTF">2024-11-12T12:46:14Z</dcterms:modified>
</cp:coreProperties>
</file>